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90" windowWidth="28035" windowHeight="13920"/>
  </bookViews>
  <sheets>
    <sheet name="基金 (3)" sheetId="1" r:id="rId1"/>
  </sheets>
  <definedNames>
    <definedName name="字段D076.N.14.2" localSheetId="0">'基金 (3)'!#REF!</definedName>
    <definedName name="字段D076001.N.14.2" localSheetId="0">'基金 (3)'!$H$5</definedName>
    <definedName name="字段D076002.N.14.2" localSheetId="0">'基金 (3)'!$I$5</definedName>
    <definedName name="字段D076003.N.14.2" localSheetId="0">'基金 (3)'!$J$5</definedName>
    <definedName name="字段D076004.N.14.2" localSheetId="0">'基金 (3)'!$K$5</definedName>
    <definedName name="字段D076005.N.14.2" localSheetId="0">'基金 (3)'!$L$5</definedName>
    <definedName name="字段D076006.N.14.2" localSheetId="0">'基金 (3)'!$M$5</definedName>
    <definedName name="字段合计.N.18.2" localSheetId="0">'基金 (3)'!#REF!</definedName>
    <definedName name="字段科目名称.C.100" localSheetId="0">'基金 (3)'!$D$5</definedName>
    <definedName name="字段日期.D.8" localSheetId="0">'基金 (3)'!$A$5</definedName>
    <definedName name="字段审批文件.C.30" localSheetId="0">'基金 (3)'!$B$5</definedName>
    <definedName name="字段预算科目.C.7" localSheetId="0">'基金 (3)'!$C$5</definedName>
  </definedNames>
  <calcPr calcId="144525"/>
</workbook>
</file>

<file path=xl/calcChain.xml><?xml version="1.0" encoding="utf-8"?>
<calcChain xmlns="http://schemas.openxmlformats.org/spreadsheetml/2006/main">
  <c r="G87" i="1" l="1"/>
  <c r="F87" i="1"/>
  <c r="M86" i="1"/>
  <c r="L86" i="1"/>
  <c r="K86" i="1"/>
  <c r="J86" i="1"/>
  <c r="G86" i="1" s="1"/>
  <c r="F86" i="1" s="1"/>
  <c r="I86" i="1"/>
  <c r="H86" i="1"/>
  <c r="G85" i="1"/>
  <c r="F85" i="1" s="1"/>
  <c r="G84" i="1"/>
  <c r="F84" i="1"/>
  <c r="M83" i="1"/>
  <c r="L83" i="1"/>
  <c r="K83" i="1"/>
  <c r="J83" i="1"/>
  <c r="G83" i="1" s="1"/>
  <c r="F83" i="1" s="1"/>
  <c r="I83" i="1"/>
  <c r="H83" i="1"/>
  <c r="G82" i="1"/>
  <c r="F82" i="1" s="1"/>
  <c r="G81" i="1"/>
  <c r="F81" i="1"/>
  <c r="M80" i="1"/>
  <c r="L80" i="1"/>
  <c r="K80" i="1"/>
  <c r="J80" i="1"/>
  <c r="G80" i="1" s="1"/>
  <c r="F80" i="1" s="1"/>
  <c r="I80" i="1"/>
  <c r="H80" i="1"/>
  <c r="G79" i="1"/>
  <c r="F79" i="1" s="1"/>
  <c r="G78" i="1"/>
  <c r="F78" i="1"/>
  <c r="G77" i="1"/>
  <c r="F77" i="1" s="1"/>
  <c r="G76" i="1"/>
  <c r="F76" i="1"/>
  <c r="G75" i="1"/>
  <c r="F75" i="1" s="1"/>
  <c r="G74" i="1"/>
  <c r="F74" i="1"/>
  <c r="G73" i="1"/>
  <c r="F73" i="1" s="1"/>
  <c r="G72" i="1"/>
  <c r="F72" i="1"/>
  <c r="G71" i="1"/>
  <c r="F71" i="1" s="1"/>
  <c r="G70" i="1"/>
  <c r="F70" i="1"/>
  <c r="G69" i="1"/>
  <c r="F69" i="1" s="1"/>
  <c r="M68" i="1"/>
  <c r="L68" i="1"/>
  <c r="K68" i="1"/>
  <c r="J68" i="1"/>
  <c r="I68" i="1"/>
  <c r="H68" i="1"/>
  <c r="G68" i="1" s="1"/>
  <c r="F68" i="1" s="1"/>
  <c r="G67" i="1"/>
  <c r="F67" i="1"/>
  <c r="G66" i="1"/>
  <c r="F66" i="1" s="1"/>
  <c r="G65" i="1"/>
  <c r="F65" i="1"/>
  <c r="G64" i="1"/>
  <c r="F64" i="1" s="1"/>
  <c r="M63" i="1"/>
  <c r="L63" i="1"/>
  <c r="L49" i="1" s="1"/>
  <c r="L43" i="1" s="1"/>
  <c r="K63" i="1"/>
  <c r="J63" i="1"/>
  <c r="I63" i="1"/>
  <c r="H63" i="1"/>
  <c r="G63" i="1" s="1"/>
  <c r="F63" i="1" s="1"/>
  <c r="G62" i="1"/>
  <c r="F62" i="1"/>
  <c r="G61" i="1"/>
  <c r="F61" i="1" s="1"/>
  <c r="G60" i="1"/>
  <c r="F60" i="1"/>
  <c r="M59" i="1"/>
  <c r="L59" i="1"/>
  <c r="K59" i="1"/>
  <c r="J59" i="1"/>
  <c r="G59" i="1" s="1"/>
  <c r="F59" i="1" s="1"/>
  <c r="I59" i="1"/>
  <c r="H59" i="1"/>
  <c r="G58" i="1"/>
  <c r="F58" i="1" s="1"/>
  <c r="G57" i="1"/>
  <c r="F57" i="1"/>
  <c r="G56" i="1"/>
  <c r="F56" i="1" s="1"/>
  <c r="G55" i="1"/>
  <c r="F55" i="1"/>
  <c r="G54" i="1"/>
  <c r="F54" i="1" s="1"/>
  <c r="G53" i="1"/>
  <c r="F53" i="1"/>
  <c r="G52" i="1"/>
  <c r="F52" i="1" s="1"/>
  <c r="G51" i="1"/>
  <c r="F51" i="1"/>
  <c r="M50" i="1"/>
  <c r="L50" i="1"/>
  <c r="K50" i="1"/>
  <c r="J50" i="1"/>
  <c r="G50" i="1" s="1"/>
  <c r="F50" i="1" s="1"/>
  <c r="I50" i="1"/>
  <c r="H50" i="1"/>
  <c r="M49" i="1"/>
  <c r="K49" i="1"/>
  <c r="J49" i="1"/>
  <c r="I49" i="1"/>
  <c r="E49" i="1"/>
  <c r="G48" i="1"/>
  <c r="F48" i="1"/>
  <c r="G47" i="1"/>
  <c r="F47" i="1" s="1"/>
  <c r="E47" i="1"/>
  <c r="G46" i="1"/>
  <c r="F46" i="1"/>
  <c r="M45" i="1"/>
  <c r="L45" i="1"/>
  <c r="K45" i="1"/>
  <c r="J45" i="1"/>
  <c r="I45" i="1"/>
  <c r="G45" i="1" s="1"/>
  <c r="F45" i="1" s="1"/>
  <c r="H45" i="1"/>
  <c r="M44" i="1"/>
  <c r="L44" i="1"/>
  <c r="K44" i="1"/>
  <c r="J44" i="1"/>
  <c r="I44" i="1"/>
  <c r="G44" i="1" s="1"/>
  <c r="F44" i="1" s="1"/>
  <c r="H44" i="1"/>
  <c r="M43" i="1"/>
  <c r="K43" i="1"/>
  <c r="J43" i="1"/>
  <c r="I43" i="1"/>
  <c r="E43" i="1"/>
  <c r="G42" i="1"/>
  <c r="F42" i="1"/>
  <c r="G41" i="1"/>
  <c r="F41" i="1" s="1"/>
  <c r="G40" i="1"/>
  <c r="F40" i="1"/>
  <c r="M39" i="1"/>
  <c r="L39" i="1"/>
  <c r="K39" i="1"/>
  <c r="J39" i="1"/>
  <c r="I39" i="1"/>
  <c r="H39" i="1"/>
  <c r="G39" i="1" s="1"/>
  <c r="F39" i="1" s="1"/>
  <c r="M38" i="1"/>
  <c r="M37" i="1" s="1"/>
  <c r="L38" i="1"/>
  <c r="L37" i="1" s="1"/>
  <c r="K38" i="1"/>
  <c r="J38" i="1"/>
  <c r="I38" i="1"/>
  <c r="I37" i="1" s="1"/>
  <c r="H38" i="1"/>
  <c r="G38" i="1" s="1"/>
  <c r="E38" i="1"/>
  <c r="K37" i="1"/>
  <c r="J37" i="1"/>
  <c r="G36" i="1"/>
  <c r="F36" i="1"/>
  <c r="M35" i="1"/>
  <c r="L35" i="1"/>
  <c r="K35" i="1"/>
  <c r="J35" i="1"/>
  <c r="I35" i="1"/>
  <c r="H35" i="1"/>
  <c r="G35" i="1" s="1"/>
  <c r="F35" i="1" s="1"/>
  <c r="M34" i="1"/>
  <c r="M33" i="1" s="1"/>
  <c r="L34" i="1"/>
  <c r="L33" i="1" s="1"/>
  <c r="K34" i="1"/>
  <c r="J34" i="1"/>
  <c r="I34" i="1"/>
  <c r="I33" i="1" s="1"/>
  <c r="H34" i="1"/>
  <c r="G34" i="1" s="1"/>
  <c r="E34" i="1"/>
  <c r="F34" i="1" s="1"/>
  <c r="K33" i="1"/>
  <c r="J33" i="1"/>
  <c r="G32" i="1"/>
  <c r="F32" i="1"/>
  <c r="G31" i="1"/>
  <c r="F31" i="1" s="1"/>
  <c r="M30" i="1"/>
  <c r="L30" i="1"/>
  <c r="K30" i="1"/>
  <c r="J30" i="1"/>
  <c r="I30" i="1"/>
  <c r="H30" i="1"/>
  <c r="G30" i="1"/>
  <c r="F30" i="1" s="1"/>
  <c r="M29" i="1"/>
  <c r="L29" i="1"/>
  <c r="K29" i="1"/>
  <c r="K20" i="1" s="1"/>
  <c r="J29" i="1"/>
  <c r="J20" i="1" s="1"/>
  <c r="I29" i="1"/>
  <c r="H29" i="1"/>
  <c r="G29" i="1"/>
  <c r="F29" i="1" s="1"/>
  <c r="G28" i="1"/>
  <c r="F28" i="1"/>
  <c r="G27" i="1"/>
  <c r="F27" i="1" s="1"/>
  <c r="G26" i="1"/>
  <c r="F26" i="1"/>
  <c r="M25" i="1"/>
  <c r="L25" i="1"/>
  <c r="K25" i="1"/>
  <c r="J25" i="1"/>
  <c r="I25" i="1"/>
  <c r="H25" i="1"/>
  <c r="G25" i="1" s="1"/>
  <c r="F25" i="1" s="1"/>
  <c r="G24" i="1"/>
  <c r="F24" i="1" s="1"/>
  <c r="G23" i="1"/>
  <c r="F23" i="1"/>
  <c r="M22" i="1"/>
  <c r="M21" i="1" s="1"/>
  <c r="M20" i="1" s="1"/>
  <c r="L22" i="1"/>
  <c r="K22" i="1"/>
  <c r="J22" i="1"/>
  <c r="I22" i="1"/>
  <c r="I21" i="1" s="1"/>
  <c r="I20" i="1" s="1"/>
  <c r="H22" i="1"/>
  <c r="G22" i="1" s="1"/>
  <c r="F22" i="1" s="1"/>
  <c r="L21" i="1"/>
  <c r="K21" i="1"/>
  <c r="J21" i="1"/>
  <c r="H21" i="1"/>
  <c r="L20" i="1"/>
  <c r="H20" i="1"/>
  <c r="E20" i="1"/>
  <c r="G19" i="1"/>
  <c r="F19" i="1" s="1"/>
  <c r="M18" i="1"/>
  <c r="L18" i="1"/>
  <c r="K18" i="1"/>
  <c r="J18" i="1"/>
  <c r="I18" i="1"/>
  <c r="H18" i="1"/>
  <c r="G18" i="1" s="1"/>
  <c r="F18" i="1" s="1"/>
  <c r="M17" i="1"/>
  <c r="L17" i="1"/>
  <c r="K17" i="1"/>
  <c r="K12" i="1" s="1"/>
  <c r="J17" i="1"/>
  <c r="I17" i="1"/>
  <c r="H17" i="1"/>
  <c r="G17" i="1" s="1"/>
  <c r="E17" i="1"/>
  <c r="G16" i="1"/>
  <c r="F16" i="1" s="1"/>
  <c r="G15" i="1"/>
  <c r="F15" i="1"/>
  <c r="M14" i="1"/>
  <c r="L14" i="1"/>
  <c r="K14" i="1"/>
  <c r="J14" i="1"/>
  <c r="I14" i="1"/>
  <c r="I13" i="1" s="1"/>
  <c r="I12" i="1" s="1"/>
  <c r="H14" i="1"/>
  <c r="G14" i="1" s="1"/>
  <c r="F14" i="1" s="1"/>
  <c r="M13" i="1"/>
  <c r="M12" i="1" s="1"/>
  <c r="L13" i="1"/>
  <c r="L12" i="1" s="1"/>
  <c r="K13" i="1"/>
  <c r="J13" i="1"/>
  <c r="H13" i="1"/>
  <c r="G13" i="1" s="1"/>
  <c r="E13" i="1"/>
  <c r="J12" i="1"/>
  <c r="G11" i="1"/>
  <c r="F11" i="1"/>
  <c r="G10" i="1"/>
  <c r="F10" i="1" s="1"/>
  <c r="M9" i="1"/>
  <c r="L9" i="1"/>
  <c r="K9" i="1"/>
  <c r="J9" i="1"/>
  <c r="I9" i="1"/>
  <c r="H9" i="1"/>
  <c r="G9" i="1"/>
  <c r="F9" i="1" s="1"/>
  <c r="M8" i="1"/>
  <c r="L8" i="1"/>
  <c r="K8" i="1"/>
  <c r="G8" i="1" s="1"/>
  <c r="F8" i="1" s="1"/>
  <c r="J8" i="1"/>
  <c r="J7" i="1" s="1"/>
  <c r="J6" i="1" s="1"/>
  <c r="I8" i="1"/>
  <c r="H8" i="1"/>
  <c r="E8" i="1"/>
  <c r="M7" i="1"/>
  <c r="L7" i="1"/>
  <c r="L6" i="1" s="1"/>
  <c r="I7" i="1"/>
  <c r="H7" i="1"/>
  <c r="E7" i="1"/>
  <c r="I6" i="1" l="1"/>
  <c r="F17" i="1"/>
  <c r="F13" i="1"/>
  <c r="G21" i="1"/>
  <c r="F21" i="1" s="1"/>
  <c r="F38" i="1"/>
  <c r="M6" i="1"/>
  <c r="F20" i="1"/>
  <c r="G7" i="1"/>
  <c r="F7" i="1" s="1"/>
  <c r="G20" i="1"/>
  <c r="H12" i="1"/>
  <c r="G12" i="1" s="1"/>
  <c r="H33" i="1"/>
  <c r="G33" i="1" s="1"/>
  <c r="H37" i="1"/>
  <c r="G37" i="1" s="1"/>
  <c r="H49" i="1"/>
  <c r="K7" i="1"/>
  <c r="K6" i="1" s="1"/>
  <c r="E12" i="1"/>
  <c r="E33" i="1"/>
  <c r="E37" i="1"/>
  <c r="F12" i="1" l="1"/>
  <c r="E6" i="1"/>
  <c r="F37" i="1"/>
  <c r="F33" i="1"/>
  <c r="G49" i="1"/>
  <c r="F49" i="1" s="1"/>
  <c r="H43" i="1"/>
  <c r="G43" i="1" s="1"/>
  <c r="F43" i="1" s="1"/>
  <c r="H6" i="1" l="1"/>
  <c r="G6" i="1" s="1"/>
  <c r="F6" i="1" s="1"/>
</calcChain>
</file>

<file path=xl/sharedStrings.xml><?xml version="1.0" encoding="utf-8"?>
<sst xmlns="http://schemas.openxmlformats.org/spreadsheetml/2006/main" count="345" uniqueCount="217">
  <si>
    <t>填报单位：</t>
  </si>
  <si>
    <t>单位：元</t>
  </si>
  <si>
    <t>日期</t>
    <phoneticPr fontId="2" type="noConversion"/>
  </si>
  <si>
    <t>审批文件</t>
    <phoneticPr fontId="2" type="noConversion"/>
  </si>
  <si>
    <t>预算科目</t>
    <phoneticPr fontId="2" type="noConversion"/>
  </si>
  <si>
    <t>科目名称</t>
    <phoneticPr fontId="2" type="noConversion"/>
  </si>
  <si>
    <t>省级指标</t>
    <phoneticPr fontId="2" type="noConversion"/>
  </si>
  <si>
    <t>市级</t>
    <phoneticPr fontId="2" type="noConversion"/>
  </si>
  <si>
    <t>县区小计</t>
    <phoneticPr fontId="2" type="noConversion"/>
  </si>
  <si>
    <t>平定县财政局</t>
    <phoneticPr fontId="2" type="noConversion"/>
  </si>
  <si>
    <t>盂县财政局</t>
    <phoneticPr fontId="2" type="noConversion"/>
  </si>
  <si>
    <t>郊区财政局</t>
    <phoneticPr fontId="2" type="noConversion"/>
  </si>
  <si>
    <t>城区财政局</t>
    <phoneticPr fontId="2" type="noConversion"/>
  </si>
  <si>
    <t>矿区财政局</t>
    <phoneticPr fontId="2" type="noConversion"/>
  </si>
  <si>
    <t>开发区财政局</t>
    <phoneticPr fontId="2" type="noConversion"/>
  </si>
  <si>
    <t xml:space="preserve">    -  -</t>
  </si>
  <si>
    <t/>
  </si>
  <si>
    <t>207</t>
  </si>
  <si>
    <t>文化体育与传媒支出</t>
  </si>
  <si>
    <t>20707</t>
  </si>
  <si>
    <t xml:space="preserve">  国家电影事业发展专项资金及专项对应债务收入安排的支出【基金】</t>
  </si>
  <si>
    <t>2070702</t>
  </si>
  <si>
    <t xml:space="preserve">    资助城市影院【基金】</t>
  </si>
  <si>
    <t>117</t>
    <phoneticPr fontId="2" type="noConversion"/>
  </si>
  <si>
    <t>2018-08-08</t>
  </si>
  <si>
    <t>阳财文[2018]22号</t>
  </si>
  <si>
    <t xml:space="preserve">        2018年度国家电影事业发展专项资金省级资助奖励资金</t>
  </si>
  <si>
    <t>2018-08-23</t>
  </si>
  <si>
    <t>阳财文[2018]31号</t>
  </si>
  <si>
    <t xml:space="preserve">        补助地方国家电影事业发展专项</t>
  </si>
  <si>
    <t>208</t>
  </si>
  <si>
    <t>社会保障和就业支出</t>
  </si>
  <si>
    <t>20822</t>
  </si>
  <si>
    <t xml:space="preserve">  大中型水库移民后期扶持基金支出【基金】</t>
  </si>
  <si>
    <t>2082202</t>
  </si>
  <si>
    <t xml:space="preserve">    基础设施建设和经济发展【大中型水库移民后期扶持基金支出】【基金】</t>
  </si>
  <si>
    <t>431</t>
    <phoneticPr fontId="2" type="noConversion"/>
  </si>
  <si>
    <t>2018-02-27</t>
  </si>
  <si>
    <t>阳财农[2018]10号</t>
  </si>
  <si>
    <t xml:space="preserve">        2017年大中型水库移民后期扶持基金预算指标</t>
  </si>
  <si>
    <t>2018-10-24</t>
  </si>
  <si>
    <t>阳财农[2018]61号</t>
  </si>
  <si>
    <t xml:space="preserve">        大中型水库移民后期扶持资金</t>
  </si>
  <si>
    <t>20823</t>
  </si>
  <si>
    <t xml:space="preserve">  小型水库移民扶助基金及对应专项债务收入安排的支出【基金】</t>
  </si>
  <si>
    <t>2082399</t>
  </si>
  <si>
    <t xml:space="preserve">    其他小型水库移民扶助基金支出【基金】</t>
  </si>
  <si>
    <t>205</t>
    <phoneticPr fontId="2" type="noConversion"/>
  </si>
  <si>
    <t>2018-08-03</t>
  </si>
  <si>
    <t>阳财农[2018]48号</t>
  </si>
  <si>
    <t xml:space="preserve">        下达2018年水利发展资金（转移支付类）预算指标</t>
  </si>
  <si>
    <t>212</t>
  </si>
  <si>
    <t>城乡社区支出</t>
  </si>
  <si>
    <t>21208</t>
  </si>
  <si>
    <t xml:space="preserve">  国有土地使用权出让收入及对应专项债务收入安排的支出【基金】</t>
  </si>
  <si>
    <t>2120899</t>
  </si>
  <si>
    <t xml:space="preserve">    其他国有土地使用权出让收入安排的支出【基金】</t>
  </si>
  <si>
    <t>2018-09-13</t>
  </si>
  <si>
    <t>阳财企[2018]19-1号</t>
  </si>
  <si>
    <t xml:space="preserve">        拨付首批市属国有企业“三供一业”分离移交财政补助预拨资金</t>
  </si>
  <si>
    <t>阳财企[2018]19号</t>
  </si>
  <si>
    <t>21211</t>
  </si>
  <si>
    <t xml:space="preserve">  农业土地开发资金及对应专项债务收入安排的支出【基金】</t>
  </si>
  <si>
    <t>2018-04-03</t>
  </si>
  <si>
    <t>阳财建[2018]23号</t>
  </si>
  <si>
    <t xml:space="preserve">        2018年第一批农业土地开发资金预算</t>
  </si>
  <si>
    <t>2018-04-08</t>
  </si>
  <si>
    <t>阳财建[2018]25号</t>
  </si>
  <si>
    <t xml:space="preserve">        2018年第二批农业土地开发资金</t>
  </si>
  <si>
    <t>2018-02-05</t>
  </si>
  <si>
    <t>阳财建[2018]9-2号</t>
  </si>
  <si>
    <t xml:space="preserve">        提前下达2018年度高标准农田建设省级资金</t>
  </si>
  <si>
    <t>21213</t>
  </si>
  <si>
    <t xml:space="preserve">  城市基础设施配套费及对应专项债务收入安排的支出【基金】</t>
  </si>
  <si>
    <t>2121302</t>
  </si>
  <si>
    <t xml:space="preserve">    城市环境卫生【城市基础设施配套费及对应专项债务收入安排的支出】【基金】</t>
  </si>
  <si>
    <t>2018-07-20</t>
  </si>
  <si>
    <t>阳财城[2018]22号</t>
  </si>
  <si>
    <t xml:space="preserve">        城区环卫处基本补助</t>
  </si>
  <si>
    <t>2018-03-30</t>
  </si>
  <si>
    <t>阳财城[2018]9号</t>
  </si>
  <si>
    <t xml:space="preserve">        2018年城区矿区环卫补助及游园管护费第一批资金</t>
  </si>
  <si>
    <t>214</t>
  </si>
  <si>
    <t>交通运输支出</t>
  </si>
  <si>
    <t>21463</t>
  </si>
  <si>
    <t xml:space="preserve">  港口建设费及对应专项债务收入安排的支出【基金】</t>
  </si>
  <si>
    <t>2146302</t>
  </si>
  <si>
    <t xml:space="preserve">    航道建设和维护【基金】</t>
  </si>
  <si>
    <t>38</t>
    <phoneticPr fontId="2" type="noConversion"/>
  </si>
  <si>
    <t>2018-05-14</t>
  </si>
  <si>
    <t>阳财建[2018]31号</t>
  </si>
  <si>
    <t xml:space="preserve">        港口建设费安排地方建设项目支出</t>
  </si>
  <si>
    <t>216</t>
  </si>
  <si>
    <t>商业服务业等支出</t>
  </si>
  <si>
    <t>21660</t>
  </si>
  <si>
    <t xml:space="preserve">  旅游发展基金支出【基金】</t>
  </si>
  <si>
    <t>2166004</t>
  </si>
  <si>
    <t xml:space="preserve">    地方旅游开发项目补助【基金】</t>
  </si>
  <si>
    <t>327</t>
    <phoneticPr fontId="2" type="noConversion"/>
  </si>
  <si>
    <t>2018-06-20</t>
  </si>
  <si>
    <t>阳财行[2018]12号</t>
  </si>
  <si>
    <t xml:space="preserve">        国家旅游发展基金补助地方项目资金</t>
  </si>
  <si>
    <t>2018-01-19</t>
  </si>
  <si>
    <t>阳财行[2018]1号</t>
  </si>
  <si>
    <t xml:space="preserve">        国家旅游发展基金补助地方项目</t>
  </si>
  <si>
    <t>2018-12-07</t>
  </si>
  <si>
    <t>阳财行[2018]39号</t>
  </si>
  <si>
    <t xml:space="preserve">        旅游发展基金补助地方项目资金</t>
  </si>
  <si>
    <t>229</t>
  </si>
  <si>
    <t>其他支出</t>
  </si>
  <si>
    <t>22904</t>
  </si>
  <si>
    <t xml:space="preserve">  其他政府性基金及对应专项债务收入安排的支出【基金】</t>
  </si>
  <si>
    <t>2290494</t>
  </si>
  <si>
    <t xml:space="preserve">    煤炭可持续发展基金支出【基金】【省定】</t>
  </si>
  <si>
    <t>2018-03-29</t>
  </si>
  <si>
    <t>阳财建[2018]22-2号</t>
  </si>
  <si>
    <t xml:space="preserve">        2017年第二批和2018年第一批冬季清洁取暖市级补助资金</t>
  </si>
  <si>
    <t>22908</t>
    <phoneticPr fontId="2" type="noConversion"/>
  </si>
  <si>
    <t xml:space="preserve">  福利发行销售机构业务费安排的支出</t>
    <phoneticPr fontId="2" type="noConversion"/>
  </si>
  <si>
    <t>2290804</t>
    <phoneticPr fontId="2" type="noConversion"/>
  </si>
  <si>
    <t xml:space="preserve">     福利彩票销售机构的业务费</t>
    <phoneticPr fontId="2" type="noConversion"/>
  </si>
  <si>
    <t>22960</t>
  </si>
  <si>
    <t xml:space="preserve">  彩票公益金及对应专项债务收入安排的支出【基金】</t>
  </si>
  <si>
    <t>2296002</t>
  </si>
  <si>
    <t xml:space="preserve">    用于社会福利的彩票公益金支出【基金】</t>
  </si>
  <si>
    <t>3257</t>
    <phoneticPr fontId="2" type="noConversion"/>
  </si>
  <si>
    <t>2018-12-26</t>
  </si>
  <si>
    <t>阳财社[2018]110号</t>
  </si>
  <si>
    <t xml:space="preserve">        残疾人事业发展补助资金（中央专项彩票公益金）</t>
  </si>
  <si>
    <t>2018-03-27</t>
  </si>
  <si>
    <t>阳财社[2018]9号</t>
  </si>
  <si>
    <t xml:space="preserve">        2018年农村老年人日间照料中心补助资金的通知</t>
  </si>
  <si>
    <t>2018-05-03</t>
  </si>
  <si>
    <t>阳财综[2018]24号</t>
  </si>
  <si>
    <t xml:space="preserve">        下达2017年度省级福利彩票公益金援助城市社区养老服务设施项目资金</t>
  </si>
  <si>
    <t>2018-06-27</t>
  </si>
  <si>
    <t>阳财综[2018]37号</t>
  </si>
  <si>
    <t xml:space="preserve">        下达2018年市级福利彩票公益金</t>
  </si>
  <si>
    <t>2018-07-16</t>
  </si>
  <si>
    <t>阳财综[2018]40号</t>
  </si>
  <si>
    <t xml:space="preserve">        下达2018年省级福利彩票公益金资助项目预算</t>
  </si>
  <si>
    <t>2018-08-22</t>
  </si>
  <si>
    <t>阳财综[2018]45-1号</t>
  </si>
  <si>
    <t xml:space="preserve">        关于下达2018年1-9月福利彩票公益金的通知</t>
  </si>
  <si>
    <t>2018-09-25</t>
  </si>
  <si>
    <t>阳财综[2018]52号</t>
  </si>
  <si>
    <t xml:space="preserve">        下达2018年1-9月福利彩票公益金（2018年新增农村老年人日间照料中心第二批建设补助资金）</t>
  </si>
  <si>
    <t>2018-12-24</t>
  </si>
  <si>
    <t>阳财综[2018]73号</t>
  </si>
  <si>
    <t xml:space="preserve">        拨付第二批省级福利彩票公益金项目资金（城市社区活动场所和公益性服务设施建设补助）</t>
  </si>
  <si>
    <t>2296003</t>
  </si>
  <si>
    <t xml:space="preserve">    用于体育事业的彩票公益金支出【基金】</t>
  </si>
  <si>
    <t>913</t>
    <phoneticPr fontId="2" type="noConversion"/>
  </si>
  <si>
    <t>2018-08-31</t>
  </si>
  <si>
    <t>阳财文[2018]32号</t>
  </si>
  <si>
    <t xml:space="preserve">        2018年中央集中彩票公益金支持地方体育事业专项资金</t>
  </si>
  <si>
    <t>2018-05-25</t>
  </si>
  <si>
    <t>阳财综[2018]27-1号</t>
  </si>
  <si>
    <t xml:space="preserve">        提前下达2017年10-12月体育彩票公益金</t>
  </si>
  <si>
    <t>阳财综[2018]27号</t>
  </si>
  <si>
    <t xml:space="preserve">        提前下达2017年1-9月体育彩票公益金</t>
  </si>
  <si>
    <t>2296004</t>
  </si>
  <si>
    <t xml:space="preserve">    用于教育事业的彩票公益金支出【基金】</t>
  </si>
  <si>
    <t>阳财文[2017]84号</t>
  </si>
  <si>
    <t xml:space="preserve">        中央专项彩票公益金支持乡村学校少年宫项目资金</t>
  </si>
  <si>
    <t>2018-11-29</t>
  </si>
  <si>
    <t>阳财综[2018]66号</t>
  </si>
  <si>
    <t xml:space="preserve">        青少年校外活动场所专项补助经费</t>
  </si>
  <si>
    <t>2018-12-20</t>
  </si>
  <si>
    <t>阳财综[2018]69号</t>
  </si>
  <si>
    <t xml:space="preserve">        中央专项彩票公益金支持地方社会公益事业发展</t>
  </si>
  <si>
    <t>2296005</t>
  </si>
  <si>
    <t xml:space="preserve">    用于红十字事业</t>
    <phoneticPr fontId="2" type="noConversion"/>
  </si>
  <si>
    <t>11</t>
    <phoneticPr fontId="2" type="noConversion"/>
  </si>
  <si>
    <t>2296006</t>
  </si>
  <si>
    <t xml:space="preserve">    用于残疾人事业的彩票公益金支出【基金】</t>
  </si>
  <si>
    <t>241</t>
    <phoneticPr fontId="2" type="noConversion"/>
  </si>
  <si>
    <t>2018-01-31</t>
  </si>
  <si>
    <t>阳财社[2017]140-2号</t>
  </si>
  <si>
    <t>阳财社[2018]103-2号</t>
  </si>
  <si>
    <t xml:space="preserve">        关于下达残疾儿童康复补助资金的通知</t>
  </si>
  <si>
    <t>2018-12-18</t>
  </si>
  <si>
    <t>阳财社[2018]103-3号</t>
  </si>
  <si>
    <t>阳财社[2018]103-5号</t>
  </si>
  <si>
    <t>2018-07-30</t>
  </si>
  <si>
    <t>阳财社[2018]34号</t>
  </si>
  <si>
    <t xml:space="preserve">        2018年省政府民生实事残疾预防重点干预和残疾儿童抢救性康复项目经费的通知</t>
  </si>
  <si>
    <t>2018-11-13</t>
  </si>
  <si>
    <t>阳财社[2018]89号</t>
  </si>
  <si>
    <t>阳财社[2018]103-7号</t>
    <phoneticPr fontId="2" type="noConversion"/>
  </si>
  <si>
    <t xml:space="preserve">        下达2016年残疾人事业发展补助</t>
    <phoneticPr fontId="2" type="noConversion"/>
  </si>
  <si>
    <t>2018-04-27</t>
  </si>
  <si>
    <t>阳财综[2018]21号</t>
  </si>
  <si>
    <t>阳财综[2018]22号</t>
  </si>
  <si>
    <t xml:space="preserve">        提前下达2018年省级彩票公益金补助残疾人事业项目资金</t>
  </si>
  <si>
    <t>阳财综[2018]32-1号</t>
  </si>
  <si>
    <t>阳财综[2018]32号</t>
  </si>
  <si>
    <t xml:space="preserve">        下达第二批补助残疾人事业项目彩票公益金</t>
  </si>
  <si>
    <t>2296010</t>
  </si>
  <si>
    <t xml:space="preserve">    用于文化事业的彩票公益金支出【基金】</t>
  </si>
  <si>
    <t>480</t>
    <phoneticPr fontId="2" type="noConversion"/>
  </si>
  <si>
    <t>2018-11-15</t>
  </si>
  <si>
    <t>阳财综[2018]61-1号</t>
  </si>
  <si>
    <t>阳财综[2018]61号</t>
  </si>
  <si>
    <t>2296013</t>
  </si>
  <si>
    <t xml:space="preserve">    用于城乡医疗救助的彩票公益金支出【基金】</t>
  </si>
  <si>
    <t>289</t>
    <phoneticPr fontId="2" type="noConversion"/>
  </si>
  <si>
    <t>阳财社[2017]133-1号</t>
  </si>
  <si>
    <t xml:space="preserve">        城乡医疗救助（中央专项彩票公益金）</t>
  </si>
  <si>
    <t>2018-09-29</t>
  </si>
  <si>
    <t>阳财社[2018]71-1号</t>
  </si>
  <si>
    <t>2296099</t>
  </si>
  <si>
    <t xml:space="preserve">    用于其他社会公益事业的彩票公益金支出【基金】</t>
  </si>
  <si>
    <t>50</t>
    <phoneticPr fontId="2" type="noConversion"/>
  </si>
  <si>
    <t>2018-05-09</t>
  </si>
  <si>
    <t>阳财综[2018]26号</t>
  </si>
  <si>
    <t>2018年分县区政府性基金专项转移支付表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</si>
</sst>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Red]\-0.00\ "/>
    <numFmt numFmtId="177" formatCode="\ _ * #,##0.00_ ;_ * \-#,##0.00_ ;_ * &quot;&quot;\ &quot;&quot;??_ ;_ @_ "/>
  </numFmts>
  <fonts count="5" x14ac:knownFonts="1">
    <font>
      <sz val="11"/>
      <color theme="1"/>
      <name val="宋体"/>
      <family val="2"/>
      <charset val="134"/>
      <scheme val="minor"/>
    </font>
    <font>
      <sz val="18"/>
      <color theme="1"/>
      <name val="黑体"/>
      <family val="3"/>
      <charset val="134"/>
    </font>
    <font>
      <sz val="9"/>
      <name val="宋体"/>
      <family val="2"/>
      <charset val="134"/>
      <scheme val="minor"/>
    </font>
    <font>
      <sz val="9"/>
      <color theme="1"/>
      <name val="宋体"/>
      <family val="2"/>
      <charset val="134"/>
      <scheme val="minor"/>
    </font>
    <font>
      <sz val="9"/>
      <color theme="1"/>
      <name val="宋体"/>
      <family val="3"/>
      <charset val="134"/>
      <scheme val="minor"/>
    </font>
  </fonts>
  <fills count="3">
    <fill>
      <patternFill patternType="none"/>
    </fill>
    <fill>
      <patternFill patternType="gray125"/>
    </fill>
    <fill>
      <patternFill patternType="solid">
        <fgColor theme="2" tint="-9.9978637043366805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7">
    <xf numFmtId="0" fontId="0" fillId="0" borderId="0" xfId="0">
      <alignment vertical="center"/>
    </xf>
    <xf numFmtId="176" fontId="0" fillId="0" borderId="0" xfId="0" applyNumberFormat="1" applyAlignment="1">
      <alignment horizontal="right" vertical="center"/>
    </xf>
    <xf numFmtId="0" fontId="0" fillId="0" borderId="0" xfId="0" applyAlignment="1">
      <alignment horizontal="right"/>
    </xf>
    <xf numFmtId="49" fontId="4" fillId="0" borderId="1" xfId="0" applyNumberFormat="1" applyFont="1" applyBorder="1">
      <alignment vertical="center"/>
    </xf>
    <xf numFmtId="176" fontId="4" fillId="0" borderId="1" xfId="0" applyNumberFormat="1" applyFont="1" applyBorder="1" applyAlignment="1">
      <alignment horizontal="right" vertical="center"/>
    </xf>
    <xf numFmtId="177" fontId="4" fillId="0" borderId="1" xfId="0" applyNumberFormat="1" applyFont="1" applyBorder="1">
      <alignment vertical="center"/>
    </xf>
    <xf numFmtId="49" fontId="4" fillId="2" borderId="1" xfId="0" applyNumberFormat="1" applyFont="1" applyFill="1" applyBorder="1">
      <alignment vertical="center"/>
    </xf>
    <xf numFmtId="176" fontId="4" fillId="2" borderId="1" xfId="0" applyNumberFormat="1" applyFont="1" applyFill="1" applyBorder="1" applyAlignment="1">
      <alignment horizontal="right" vertical="center"/>
    </xf>
    <xf numFmtId="177" fontId="4" fillId="2" borderId="1" xfId="0" applyNumberFormat="1" applyFont="1" applyFill="1" applyBorder="1">
      <alignment vertical="center"/>
    </xf>
    <xf numFmtId="0" fontId="0" fillId="2" borderId="0" xfId="0" applyFill="1">
      <alignment vertical="center"/>
    </xf>
    <xf numFmtId="177" fontId="4" fillId="0" borderId="4" xfId="0" applyNumberFormat="1" applyFont="1" applyFill="1" applyBorder="1">
      <alignment vertical="center"/>
    </xf>
    <xf numFmtId="0" fontId="3" fillId="0" borderId="1" xfId="0" applyFont="1" applyBorder="1" applyAlignment="1">
      <alignment horizontal="center" vertical="center"/>
    </xf>
    <xf numFmtId="0" fontId="1" fillId="0" borderId="0" xfId="0" applyFont="1" applyAlignment="1">
      <alignment horizontal="center"/>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N87"/>
  <sheetViews>
    <sheetView showGridLines="0" tabSelected="1" workbookViewId="0">
      <selection activeCell="H23" sqref="H23"/>
    </sheetView>
  </sheetViews>
  <sheetFormatPr defaultRowHeight="13.5" x14ac:dyDescent="0.15"/>
  <cols>
    <col min="1" max="1" width="9.25" customWidth="1"/>
    <col min="2" max="2" width="14.375" customWidth="1"/>
    <col min="3" max="3" width="8.5" customWidth="1"/>
    <col min="4" max="4" width="39.5" customWidth="1"/>
    <col min="5" max="6" width="17" style="1" customWidth="1"/>
    <col min="7" max="13" width="12.875" customWidth="1"/>
    <col min="14" max="14" width="20" customWidth="1"/>
  </cols>
  <sheetData>
    <row r="2" spans="1:13" ht="22.5" x14ac:dyDescent="0.25">
      <c r="A2" s="12" t="s">
        <v>216</v>
      </c>
      <c r="B2" s="12"/>
      <c r="C2" s="12"/>
      <c r="D2" s="12"/>
      <c r="E2" s="12"/>
      <c r="F2" s="12"/>
      <c r="G2" s="12"/>
      <c r="H2" s="12"/>
      <c r="I2" s="12"/>
      <c r="J2" s="12"/>
      <c r="K2" s="12"/>
      <c r="L2" s="12"/>
      <c r="M2" s="12"/>
    </row>
    <row r="3" spans="1:13" x14ac:dyDescent="0.15">
      <c r="A3" t="s">
        <v>0</v>
      </c>
      <c r="M3" s="2" t="s">
        <v>1</v>
      </c>
    </row>
    <row r="4" spans="1:13" x14ac:dyDescent="0.15">
      <c r="A4" s="11" t="s">
        <v>2</v>
      </c>
      <c r="B4" s="11" t="s">
        <v>3</v>
      </c>
      <c r="C4" s="11" t="s">
        <v>4</v>
      </c>
      <c r="D4" s="11" t="s">
        <v>5</v>
      </c>
      <c r="E4" s="13" t="s">
        <v>6</v>
      </c>
      <c r="F4" s="15" t="s">
        <v>7</v>
      </c>
      <c r="G4" s="11" t="s">
        <v>8</v>
      </c>
      <c r="H4" s="11" t="s">
        <v>9</v>
      </c>
      <c r="I4" s="11" t="s">
        <v>10</v>
      </c>
      <c r="J4" s="11" t="s">
        <v>11</v>
      </c>
      <c r="K4" s="11" t="s">
        <v>12</v>
      </c>
      <c r="L4" s="11" t="s">
        <v>13</v>
      </c>
      <c r="M4" s="11" t="s">
        <v>14</v>
      </c>
    </row>
    <row r="5" spans="1:13" x14ac:dyDescent="0.15">
      <c r="A5" s="11"/>
      <c r="B5" s="11"/>
      <c r="C5" s="11"/>
      <c r="D5" s="11"/>
      <c r="E5" s="14"/>
      <c r="F5" s="16"/>
      <c r="G5" s="11"/>
      <c r="H5" s="11"/>
      <c r="I5" s="11"/>
      <c r="J5" s="11"/>
      <c r="K5" s="11"/>
      <c r="L5" s="11"/>
      <c r="M5" s="11"/>
    </row>
    <row r="6" spans="1:13" x14ac:dyDescent="0.15">
      <c r="A6" s="3"/>
      <c r="B6" s="3"/>
      <c r="C6" s="3"/>
      <c r="D6" s="3"/>
      <c r="E6" s="4">
        <f>+E7+E12+E20+E33+E37+E43</f>
        <v>7991</v>
      </c>
      <c r="F6" s="4">
        <f t="shared" ref="F6:F69" si="0">E6-G6</f>
        <v>-2060</v>
      </c>
      <c r="G6" s="5">
        <f>H6+I6+J6+K6+L6+M6</f>
        <v>10051</v>
      </c>
      <c r="H6" s="5">
        <f t="shared" ref="H6:M6" si="1">+H7+H12+H20+H33+H37+H43</f>
        <v>4231</v>
      </c>
      <c r="I6" s="5">
        <f t="shared" si="1"/>
        <v>994</v>
      </c>
      <c r="J6" s="5">
        <f t="shared" si="1"/>
        <v>943</v>
      </c>
      <c r="K6" s="5">
        <f t="shared" si="1"/>
        <v>3241</v>
      </c>
      <c r="L6" s="5">
        <f t="shared" si="1"/>
        <v>633</v>
      </c>
      <c r="M6" s="5">
        <f t="shared" si="1"/>
        <v>9</v>
      </c>
    </row>
    <row r="7" spans="1:13" s="9" customFormat="1" x14ac:dyDescent="0.15">
      <c r="A7" s="6" t="s">
        <v>15</v>
      </c>
      <c r="B7" s="6" t="s">
        <v>16</v>
      </c>
      <c r="C7" s="6" t="s">
        <v>17</v>
      </c>
      <c r="D7" s="6" t="s">
        <v>18</v>
      </c>
      <c r="E7" s="7" t="str">
        <f>+E8</f>
        <v>117</v>
      </c>
      <c r="F7" s="4">
        <f t="shared" si="0"/>
        <v>88</v>
      </c>
      <c r="G7" s="8">
        <f t="shared" ref="G7:G70" si="2">H7+I7+J7+K7+L7+M7</f>
        <v>29</v>
      </c>
      <c r="H7" s="8">
        <f t="shared" ref="H7:M8" si="3">+H8</f>
        <v>0</v>
      </c>
      <c r="I7" s="8">
        <f t="shared" si="3"/>
        <v>12</v>
      </c>
      <c r="J7" s="8">
        <f t="shared" si="3"/>
        <v>7</v>
      </c>
      <c r="K7" s="8">
        <f t="shared" si="3"/>
        <v>7</v>
      </c>
      <c r="L7" s="8">
        <f t="shared" si="3"/>
        <v>3</v>
      </c>
      <c r="M7" s="8">
        <f t="shared" si="3"/>
        <v>0</v>
      </c>
    </row>
    <row r="8" spans="1:13" x14ac:dyDescent="0.15">
      <c r="A8" s="3" t="s">
        <v>15</v>
      </c>
      <c r="B8" s="3" t="s">
        <v>16</v>
      </c>
      <c r="C8" s="3" t="s">
        <v>19</v>
      </c>
      <c r="D8" s="3" t="s">
        <v>20</v>
      </c>
      <c r="E8" s="4" t="str">
        <f>+E9</f>
        <v>117</v>
      </c>
      <c r="F8" s="4">
        <f t="shared" si="0"/>
        <v>88</v>
      </c>
      <c r="G8" s="5">
        <f t="shared" si="2"/>
        <v>29</v>
      </c>
      <c r="H8" s="5">
        <f t="shared" si="3"/>
        <v>0</v>
      </c>
      <c r="I8" s="5">
        <f t="shared" si="3"/>
        <v>12</v>
      </c>
      <c r="J8" s="5">
        <f t="shared" si="3"/>
        <v>7</v>
      </c>
      <c r="K8" s="5">
        <f t="shared" si="3"/>
        <v>7</v>
      </c>
      <c r="L8" s="5">
        <f t="shared" si="3"/>
        <v>3</v>
      </c>
      <c r="M8" s="5">
        <f t="shared" si="3"/>
        <v>0</v>
      </c>
    </row>
    <row r="9" spans="1:13" x14ac:dyDescent="0.15">
      <c r="A9" s="3" t="s">
        <v>15</v>
      </c>
      <c r="B9" s="3" t="s">
        <v>16</v>
      </c>
      <c r="C9" s="3" t="s">
        <v>21</v>
      </c>
      <c r="D9" s="3" t="s">
        <v>22</v>
      </c>
      <c r="E9" s="4" t="s">
        <v>23</v>
      </c>
      <c r="F9" s="4">
        <f t="shared" si="0"/>
        <v>88</v>
      </c>
      <c r="G9" s="5">
        <f t="shared" si="2"/>
        <v>29</v>
      </c>
      <c r="H9" s="5">
        <f t="shared" ref="H9:M9" si="4">+H10+H11</f>
        <v>0</v>
      </c>
      <c r="I9" s="5">
        <f t="shared" si="4"/>
        <v>12</v>
      </c>
      <c r="J9" s="5">
        <f t="shared" si="4"/>
        <v>7</v>
      </c>
      <c r="K9" s="5">
        <f t="shared" si="4"/>
        <v>7</v>
      </c>
      <c r="L9" s="5">
        <f t="shared" si="4"/>
        <v>3</v>
      </c>
      <c r="M9" s="5">
        <f t="shared" si="4"/>
        <v>0</v>
      </c>
    </row>
    <row r="10" spans="1:13" x14ac:dyDescent="0.15">
      <c r="A10" s="3" t="s">
        <v>24</v>
      </c>
      <c r="B10" s="3" t="s">
        <v>25</v>
      </c>
      <c r="C10" s="3" t="s">
        <v>21</v>
      </c>
      <c r="D10" s="3" t="s">
        <v>26</v>
      </c>
      <c r="E10" s="4"/>
      <c r="F10" s="4">
        <f t="shared" si="0"/>
        <v>-13</v>
      </c>
      <c r="G10" s="5">
        <f t="shared" si="2"/>
        <v>13</v>
      </c>
      <c r="H10" s="5">
        <v>0</v>
      </c>
      <c r="I10" s="5">
        <v>12</v>
      </c>
      <c r="J10" s="5">
        <v>0</v>
      </c>
      <c r="K10" s="5">
        <v>0</v>
      </c>
      <c r="L10" s="5">
        <v>1</v>
      </c>
      <c r="M10" s="5">
        <v>0</v>
      </c>
    </row>
    <row r="11" spans="1:13" x14ac:dyDescent="0.15">
      <c r="A11" s="3" t="s">
        <v>27</v>
      </c>
      <c r="B11" s="3" t="s">
        <v>28</v>
      </c>
      <c r="C11" s="3" t="s">
        <v>21</v>
      </c>
      <c r="D11" s="3" t="s">
        <v>29</v>
      </c>
      <c r="E11" s="4"/>
      <c r="F11" s="4">
        <f t="shared" si="0"/>
        <v>-16</v>
      </c>
      <c r="G11" s="5">
        <f t="shared" si="2"/>
        <v>16</v>
      </c>
      <c r="H11" s="5">
        <v>0</v>
      </c>
      <c r="I11" s="5">
        <v>0</v>
      </c>
      <c r="J11" s="5">
        <v>7</v>
      </c>
      <c r="K11" s="5">
        <v>7</v>
      </c>
      <c r="L11" s="5">
        <v>2</v>
      </c>
      <c r="M11" s="5">
        <v>0</v>
      </c>
    </row>
    <row r="12" spans="1:13" s="9" customFormat="1" x14ac:dyDescent="0.15">
      <c r="A12" s="6" t="s">
        <v>15</v>
      </c>
      <c r="B12" s="6" t="s">
        <v>16</v>
      </c>
      <c r="C12" s="6" t="s">
        <v>30</v>
      </c>
      <c r="D12" s="6" t="s">
        <v>31</v>
      </c>
      <c r="E12" s="7">
        <f>+E13+E17</f>
        <v>636</v>
      </c>
      <c r="F12" s="4">
        <f t="shared" si="0"/>
        <v>-517</v>
      </c>
      <c r="G12" s="8">
        <f t="shared" si="2"/>
        <v>1153</v>
      </c>
      <c r="H12" s="8">
        <f t="shared" ref="H12:M12" si="5">+H13+H17</f>
        <v>963</v>
      </c>
      <c r="I12" s="8">
        <f t="shared" si="5"/>
        <v>170</v>
      </c>
      <c r="J12" s="8">
        <f t="shared" si="5"/>
        <v>20</v>
      </c>
      <c r="K12" s="8">
        <f t="shared" si="5"/>
        <v>0</v>
      </c>
      <c r="L12" s="8">
        <f t="shared" si="5"/>
        <v>0</v>
      </c>
      <c r="M12" s="8">
        <f t="shared" si="5"/>
        <v>0</v>
      </c>
    </row>
    <row r="13" spans="1:13" x14ac:dyDescent="0.15">
      <c r="A13" s="3" t="s">
        <v>15</v>
      </c>
      <c r="B13" s="3" t="s">
        <v>16</v>
      </c>
      <c r="C13" s="3" t="s">
        <v>32</v>
      </c>
      <c r="D13" s="3" t="s">
        <v>33</v>
      </c>
      <c r="E13" s="4" t="str">
        <f>+E14</f>
        <v>431</v>
      </c>
      <c r="F13" s="4">
        <f t="shared" si="0"/>
        <v>-517</v>
      </c>
      <c r="G13" s="5">
        <f t="shared" si="2"/>
        <v>948</v>
      </c>
      <c r="H13" s="5">
        <f t="shared" ref="H13:M13" si="6">+H14</f>
        <v>838</v>
      </c>
      <c r="I13" s="5">
        <f t="shared" si="6"/>
        <v>110</v>
      </c>
      <c r="J13" s="5">
        <f t="shared" si="6"/>
        <v>0</v>
      </c>
      <c r="K13" s="5">
        <f t="shared" si="6"/>
        <v>0</v>
      </c>
      <c r="L13" s="5">
        <f t="shared" si="6"/>
        <v>0</v>
      </c>
      <c r="M13" s="5">
        <f t="shared" si="6"/>
        <v>0</v>
      </c>
    </row>
    <row r="14" spans="1:13" x14ac:dyDescent="0.15">
      <c r="A14" s="3" t="s">
        <v>15</v>
      </c>
      <c r="B14" s="3" t="s">
        <v>16</v>
      </c>
      <c r="C14" s="3" t="s">
        <v>34</v>
      </c>
      <c r="D14" s="3" t="s">
        <v>35</v>
      </c>
      <c r="E14" s="4" t="s">
        <v>36</v>
      </c>
      <c r="F14" s="4">
        <f t="shared" si="0"/>
        <v>-517</v>
      </c>
      <c r="G14" s="5">
        <f t="shared" si="2"/>
        <v>948</v>
      </c>
      <c r="H14" s="5">
        <f t="shared" ref="H14:M14" si="7">+H15+H16</f>
        <v>838</v>
      </c>
      <c r="I14" s="5">
        <f t="shared" si="7"/>
        <v>110</v>
      </c>
      <c r="J14" s="5">
        <f t="shared" si="7"/>
        <v>0</v>
      </c>
      <c r="K14" s="5">
        <f t="shared" si="7"/>
        <v>0</v>
      </c>
      <c r="L14" s="5">
        <f t="shared" si="7"/>
        <v>0</v>
      </c>
      <c r="M14" s="5">
        <f t="shared" si="7"/>
        <v>0</v>
      </c>
    </row>
    <row r="15" spans="1:13" x14ac:dyDescent="0.15">
      <c r="A15" s="3" t="s">
        <v>37</v>
      </c>
      <c r="B15" s="3" t="s">
        <v>38</v>
      </c>
      <c r="C15" s="3" t="s">
        <v>34</v>
      </c>
      <c r="D15" s="3" t="s">
        <v>39</v>
      </c>
      <c r="E15" s="4"/>
      <c r="F15" s="4">
        <f t="shared" si="0"/>
        <v>-520</v>
      </c>
      <c r="G15" s="5">
        <f t="shared" si="2"/>
        <v>520</v>
      </c>
      <c r="H15" s="5">
        <v>410</v>
      </c>
      <c r="I15" s="5">
        <v>110</v>
      </c>
      <c r="J15" s="5">
        <v>0</v>
      </c>
      <c r="K15" s="5">
        <v>0</v>
      </c>
      <c r="L15" s="5">
        <v>0</v>
      </c>
      <c r="M15" s="5">
        <v>0</v>
      </c>
    </row>
    <row r="16" spans="1:13" x14ac:dyDescent="0.15">
      <c r="A16" s="3" t="s">
        <v>40</v>
      </c>
      <c r="B16" s="3" t="s">
        <v>41</v>
      </c>
      <c r="C16" s="3" t="s">
        <v>34</v>
      </c>
      <c r="D16" s="3" t="s">
        <v>42</v>
      </c>
      <c r="E16" s="4"/>
      <c r="F16" s="4">
        <f t="shared" si="0"/>
        <v>-428</v>
      </c>
      <c r="G16" s="5">
        <f t="shared" si="2"/>
        <v>428</v>
      </c>
      <c r="H16" s="5">
        <v>428</v>
      </c>
      <c r="I16" s="5">
        <v>0</v>
      </c>
      <c r="J16" s="5">
        <v>0</v>
      </c>
      <c r="K16" s="5">
        <v>0</v>
      </c>
      <c r="L16" s="5">
        <v>0</v>
      </c>
      <c r="M16" s="5">
        <v>0</v>
      </c>
    </row>
    <row r="17" spans="1:14" x14ac:dyDescent="0.15">
      <c r="A17" s="3" t="s">
        <v>15</v>
      </c>
      <c r="B17" s="3" t="s">
        <v>16</v>
      </c>
      <c r="C17" s="3" t="s">
        <v>43</v>
      </c>
      <c r="D17" s="3" t="s">
        <v>44</v>
      </c>
      <c r="E17" s="4" t="str">
        <f>+E18</f>
        <v>205</v>
      </c>
      <c r="F17" s="4">
        <f t="shared" si="0"/>
        <v>0</v>
      </c>
      <c r="G17" s="5">
        <f t="shared" si="2"/>
        <v>205</v>
      </c>
      <c r="H17" s="5">
        <f t="shared" ref="H17:M18" si="8">+H18</f>
        <v>125</v>
      </c>
      <c r="I17" s="5">
        <f t="shared" si="8"/>
        <v>60</v>
      </c>
      <c r="J17" s="5">
        <f t="shared" si="8"/>
        <v>20</v>
      </c>
      <c r="K17" s="5">
        <f t="shared" si="8"/>
        <v>0</v>
      </c>
      <c r="L17" s="5">
        <f t="shared" si="8"/>
        <v>0</v>
      </c>
      <c r="M17" s="5">
        <f t="shared" si="8"/>
        <v>0</v>
      </c>
    </row>
    <row r="18" spans="1:14" x14ac:dyDescent="0.15">
      <c r="A18" s="3" t="s">
        <v>15</v>
      </c>
      <c r="B18" s="3" t="s">
        <v>16</v>
      </c>
      <c r="C18" s="3" t="s">
        <v>45</v>
      </c>
      <c r="D18" s="3" t="s">
        <v>46</v>
      </c>
      <c r="E18" s="4" t="s">
        <v>47</v>
      </c>
      <c r="F18" s="4">
        <f t="shared" si="0"/>
        <v>0</v>
      </c>
      <c r="G18" s="5">
        <f t="shared" si="2"/>
        <v>205</v>
      </c>
      <c r="H18" s="5">
        <f t="shared" si="8"/>
        <v>125</v>
      </c>
      <c r="I18" s="5">
        <f t="shared" si="8"/>
        <v>60</v>
      </c>
      <c r="J18" s="5">
        <f t="shared" si="8"/>
        <v>20</v>
      </c>
      <c r="K18" s="5">
        <f t="shared" si="8"/>
        <v>0</v>
      </c>
      <c r="L18" s="5">
        <f t="shared" si="8"/>
        <v>0</v>
      </c>
      <c r="M18" s="5">
        <f t="shared" si="8"/>
        <v>0</v>
      </c>
      <c r="N18" s="10"/>
    </row>
    <row r="19" spans="1:14" x14ac:dyDescent="0.15">
      <c r="A19" s="3" t="s">
        <v>48</v>
      </c>
      <c r="B19" s="3" t="s">
        <v>49</v>
      </c>
      <c r="C19" s="3" t="s">
        <v>45</v>
      </c>
      <c r="D19" s="3" t="s">
        <v>50</v>
      </c>
      <c r="E19" s="4"/>
      <c r="F19" s="4">
        <f t="shared" si="0"/>
        <v>-205</v>
      </c>
      <c r="G19" s="5">
        <f t="shared" si="2"/>
        <v>205</v>
      </c>
      <c r="H19" s="5">
        <v>125</v>
      </c>
      <c r="I19" s="5">
        <v>60</v>
      </c>
      <c r="J19" s="5">
        <v>20</v>
      </c>
      <c r="K19" s="5">
        <v>0</v>
      </c>
      <c r="L19" s="5">
        <v>0</v>
      </c>
      <c r="M19" s="5">
        <v>0</v>
      </c>
    </row>
    <row r="20" spans="1:14" s="9" customFormat="1" x14ac:dyDescent="0.15">
      <c r="A20" s="6" t="s">
        <v>15</v>
      </c>
      <c r="B20" s="6" t="s">
        <v>16</v>
      </c>
      <c r="C20" s="6" t="s">
        <v>51</v>
      </c>
      <c r="D20" s="6" t="s">
        <v>52</v>
      </c>
      <c r="E20" s="7">
        <f>+E25</f>
        <v>308</v>
      </c>
      <c r="F20" s="4">
        <f t="shared" si="0"/>
        <v>-2800</v>
      </c>
      <c r="G20" s="8">
        <f t="shared" si="2"/>
        <v>3108</v>
      </c>
      <c r="H20" s="8">
        <f t="shared" ref="H20:M20" si="9">+H21+H25+H29</f>
        <v>268</v>
      </c>
      <c r="I20" s="8">
        <f t="shared" si="9"/>
        <v>52</v>
      </c>
      <c r="J20" s="8">
        <f t="shared" si="9"/>
        <v>43</v>
      </c>
      <c r="K20" s="8">
        <f t="shared" si="9"/>
        <v>2532</v>
      </c>
      <c r="L20" s="8">
        <f t="shared" si="9"/>
        <v>213</v>
      </c>
      <c r="M20" s="8">
        <f t="shared" si="9"/>
        <v>0</v>
      </c>
    </row>
    <row r="21" spans="1:14" x14ac:dyDescent="0.15">
      <c r="A21" s="3" t="s">
        <v>15</v>
      </c>
      <c r="B21" s="3" t="s">
        <v>16</v>
      </c>
      <c r="C21" s="3" t="s">
        <v>53</v>
      </c>
      <c r="D21" s="3" t="s">
        <v>54</v>
      </c>
      <c r="E21" s="4"/>
      <c r="F21" s="4">
        <f t="shared" si="0"/>
        <v>-1300</v>
      </c>
      <c r="G21" s="5">
        <f t="shared" si="2"/>
        <v>1300</v>
      </c>
      <c r="H21" s="5">
        <f t="shared" ref="H21:M21" si="10">+H22</f>
        <v>0</v>
      </c>
      <c r="I21" s="5">
        <f t="shared" si="10"/>
        <v>12</v>
      </c>
      <c r="J21" s="5">
        <f t="shared" si="10"/>
        <v>43</v>
      </c>
      <c r="K21" s="5">
        <f t="shared" si="10"/>
        <v>1032</v>
      </c>
      <c r="L21" s="5">
        <f t="shared" si="10"/>
        <v>213</v>
      </c>
      <c r="M21" s="5">
        <f t="shared" si="10"/>
        <v>0</v>
      </c>
    </row>
    <row r="22" spans="1:14" x14ac:dyDescent="0.15">
      <c r="A22" s="3" t="s">
        <v>15</v>
      </c>
      <c r="B22" s="3" t="s">
        <v>16</v>
      </c>
      <c r="C22" s="3" t="s">
        <v>55</v>
      </c>
      <c r="D22" s="3" t="s">
        <v>56</v>
      </c>
      <c r="E22" s="4"/>
      <c r="F22" s="4">
        <f t="shared" si="0"/>
        <v>-1300</v>
      </c>
      <c r="G22" s="5">
        <f t="shared" si="2"/>
        <v>1300</v>
      </c>
      <c r="H22" s="5">
        <f t="shared" ref="H22:M22" si="11">+H23+H24</f>
        <v>0</v>
      </c>
      <c r="I22" s="5">
        <f t="shared" si="11"/>
        <v>12</v>
      </c>
      <c r="J22" s="5">
        <f t="shared" si="11"/>
        <v>43</v>
      </c>
      <c r="K22" s="5">
        <f t="shared" si="11"/>
        <v>1032</v>
      </c>
      <c r="L22" s="5">
        <f t="shared" si="11"/>
        <v>213</v>
      </c>
      <c r="M22" s="5">
        <f t="shared" si="11"/>
        <v>0</v>
      </c>
    </row>
    <row r="23" spans="1:14" x14ac:dyDescent="0.15">
      <c r="A23" s="3" t="s">
        <v>57</v>
      </c>
      <c r="B23" s="3" t="s">
        <v>58</v>
      </c>
      <c r="C23" s="3" t="s">
        <v>55</v>
      </c>
      <c r="D23" s="3" t="s">
        <v>59</v>
      </c>
      <c r="E23" s="4"/>
      <c r="F23" s="4">
        <f t="shared" si="0"/>
        <v>-1252</v>
      </c>
      <c r="G23" s="5">
        <f t="shared" si="2"/>
        <v>1252</v>
      </c>
      <c r="H23" s="5">
        <v>0</v>
      </c>
      <c r="I23" s="5">
        <v>12</v>
      </c>
      <c r="J23" s="5">
        <v>43</v>
      </c>
      <c r="K23" s="5">
        <v>1032</v>
      </c>
      <c r="L23" s="5">
        <v>165</v>
      </c>
      <c r="M23" s="5">
        <v>0</v>
      </c>
    </row>
    <row r="24" spans="1:14" x14ac:dyDescent="0.15">
      <c r="A24" s="3" t="s">
        <v>57</v>
      </c>
      <c r="B24" s="3" t="s">
        <v>60</v>
      </c>
      <c r="C24" s="3" t="s">
        <v>55</v>
      </c>
      <c r="D24" s="3" t="s">
        <v>59</v>
      </c>
      <c r="E24" s="4"/>
      <c r="F24" s="4">
        <f t="shared" si="0"/>
        <v>-48</v>
      </c>
      <c r="G24" s="5">
        <f t="shared" si="2"/>
        <v>48</v>
      </c>
      <c r="H24" s="5">
        <v>0</v>
      </c>
      <c r="I24" s="5">
        <v>0</v>
      </c>
      <c r="J24" s="5">
        <v>0</v>
      </c>
      <c r="K24" s="5">
        <v>0</v>
      </c>
      <c r="L24" s="5">
        <v>48</v>
      </c>
      <c r="M24" s="5">
        <v>0</v>
      </c>
    </row>
    <row r="25" spans="1:14" x14ac:dyDescent="0.15">
      <c r="A25" s="3" t="s">
        <v>15</v>
      </c>
      <c r="B25" s="3" t="s">
        <v>16</v>
      </c>
      <c r="C25" s="3" t="s">
        <v>61</v>
      </c>
      <c r="D25" s="3" t="s">
        <v>62</v>
      </c>
      <c r="E25" s="4">
        <v>308</v>
      </c>
      <c r="F25" s="4">
        <f t="shared" si="0"/>
        <v>0</v>
      </c>
      <c r="G25" s="5">
        <f t="shared" si="2"/>
        <v>308</v>
      </c>
      <c r="H25" s="5">
        <f t="shared" ref="H25:M25" si="12">+H26+H27+H28</f>
        <v>268</v>
      </c>
      <c r="I25" s="5">
        <f t="shared" si="12"/>
        <v>40</v>
      </c>
      <c r="J25" s="5">
        <f t="shared" si="12"/>
        <v>0</v>
      </c>
      <c r="K25" s="5">
        <f t="shared" si="12"/>
        <v>0</v>
      </c>
      <c r="L25" s="5">
        <f t="shared" si="12"/>
        <v>0</v>
      </c>
      <c r="M25" s="5">
        <f t="shared" si="12"/>
        <v>0</v>
      </c>
    </row>
    <row r="26" spans="1:14" x14ac:dyDescent="0.15">
      <c r="A26" s="3" t="s">
        <v>63</v>
      </c>
      <c r="B26" s="3" t="s">
        <v>64</v>
      </c>
      <c r="C26" s="3" t="s">
        <v>61</v>
      </c>
      <c r="D26" s="3" t="s">
        <v>65</v>
      </c>
      <c r="E26" s="4"/>
      <c r="F26" s="4">
        <f t="shared" si="0"/>
        <v>-220</v>
      </c>
      <c r="G26" s="5">
        <f t="shared" si="2"/>
        <v>220</v>
      </c>
      <c r="H26" s="5">
        <v>220</v>
      </c>
      <c r="I26" s="5">
        <v>0</v>
      </c>
      <c r="J26" s="5">
        <v>0</v>
      </c>
      <c r="K26" s="5">
        <v>0</v>
      </c>
      <c r="L26" s="5">
        <v>0</v>
      </c>
      <c r="M26" s="5">
        <v>0</v>
      </c>
    </row>
    <row r="27" spans="1:14" x14ac:dyDescent="0.15">
      <c r="A27" s="3" t="s">
        <v>66</v>
      </c>
      <c r="B27" s="3" t="s">
        <v>67</v>
      </c>
      <c r="C27" s="3" t="s">
        <v>61</v>
      </c>
      <c r="D27" s="3" t="s">
        <v>68</v>
      </c>
      <c r="E27" s="4"/>
      <c r="F27" s="4">
        <f t="shared" si="0"/>
        <v>-40</v>
      </c>
      <c r="G27" s="5">
        <f t="shared" si="2"/>
        <v>40</v>
      </c>
      <c r="H27" s="5">
        <v>22</v>
      </c>
      <c r="I27" s="5">
        <v>18</v>
      </c>
      <c r="J27" s="5">
        <v>0</v>
      </c>
      <c r="K27" s="5">
        <v>0</v>
      </c>
      <c r="L27" s="5">
        <v>0</v>
      </c>
      <c r="M27" s="5">
        <v>0</v>
      </c>
    </row>
    <row r="28" spans="1:14" x14ac:dyDescent="0.15">
      <c r="A28" s="3" t="s">
        <v>69</v>
      </c>
      <c r="B28" s="3" t="s">
        <v>70</v>
      </c>
      <c r="C28" s="3" t="s">
        <v>61</v>
      </c>
      <c r="D28" s="3" t="s">
        <v>71</v>
      </c>
      <c r="E28" s="4"/>
      <c r="F28" s="4">
        <f t="shared" si="0"/>
        <v>-48</v>
      </c>
      <c r="G28" s="5">
        <f t="shared" si="2"/>
        <v>48</v>
      </c>
      <c r="H28" s="5">
        <v>26</v>
      </c>
      <c r="I28" s="5">
        <v>22</v>
      </c>
      <c r="J28" s="5">
        <v>0</v>
      </c>
      <c r="K28" s="5">
        <v>0</v>
      </c>
      <c r="L28" s="5">
        <v>0</v>
      </c>
      <c r="M28" s="5">
        <v>0</v>
      </c>
    </row>
    <row r="29" spans="1:14" x14ac:dyDescent="0.15">
      <c r="A29" s="3" t="s">
        <v>15</v>
      </c>
      <c r="B29" s="3" t="s">
        <v>16</v>
      </c>
      <c r="C29" s="3" t="s">
        <v>72</v>
      </c>
      <c r="D29" s="3" t="s">
        <v>73</v>
      </c>
      <c r="E29" s="4"/>
      <c r="F29" s="4">
        <f t="shared" si="0"/>
        <v>-1500</v>
      </c>
      <c r="G29" s="5">
        <f t="shared" si="2"/>
        <v>1500</v>
      </c>
      <c r="H29" s="5">
        <f t="shared" ref="H29:M29" si="13">+H30</f>
        <v>0</v>
      </c>
      <c r="I29" s="5">
        <f t="shared" si="13"/>
        <v>0</v>
      </c>
      <c r="J29" s="5">
        <f t="shared" si="13"/>
        <v>0</v>
      </c>
      <c r="K29" s="5">
        <f t="shared" si="13"/>
        <v>1500</v>
      </c>
      <c r="L29" s="5">
        <f t="shared" si="13"/>
        <v>0</v>
      </c>
      <c r="M29" s="5">
        <f t="shared" si="13"/>
        <v>0</v>
      </c>
    </row>
    <row r="30" spans="1:14" x14ac:dyDescent="0.15">
      <c r="A30" s="3" t="s">
        <v>15</v>
      </c>
      <c r="B30" s="3" t="s">
        <v>16</v>
      </c>
      <c r="C30" s="3" t="s">
        <v>74</v>
      </c>
      <c r="D30" s="3" t="s">
        <v>75</v>
      </c>
      <c r="E30" s="4"/>
      <c r="F30" s="4">
        <f t="shared" si="0"/>
        <v>-1500</v>
      </c>
      <c r="G30" s="5">
        <f t="shared" si="2"/>
        <v>1500</v>
      </c>
      <c r="H30" s="5">
        <f t="shared" ref="H30:M30" si="14">+H31+H32</f>
        <v>0</v>
      </c>
      <c r="I30" s="5">
        <f t="shared" si="14"/>
        <v>0</v>
      </c>
      <c r="J30" s="5">
        <f t="shared" si="14"/>
        <v>0</v>
      </c>
      <c r="K30" s="5">
        <f t="shared" si="14"/>
        <v>1500</v>
      </c>
      <c r="L30" s="5">
        <f t="shared" si="14"/>
        <v>0</v>
      </c>
      <c r="M30" s="5">
        <f t="shared" si="14"/>
        <v>0</v>
      </c>
    </row>
    <row r="31" spans="1:14" x14ac:dyDescent="0.15">
      <c r="A31" s="3" t="s">
        <v>76</v>
      </c>
      <c r="B31" s="3" t="s">
        <v>77</v>
      </c>
      <c r="C31" s="3" t="s">
        <v>74</v>
      </c>
      <c r="D31" s="3" t="s">
        <v>78</v>
      </c>
      <c r="E31" s="4"/>
      <c r="F31" s="4">
        <f t="shared" si="0"/>
        <v>-449</v>
      </c>
      <c r="G31" s="5">
        <f t="shared" si="2"/>
        <v>449</v>
      </c>
      <c r="H31" s="5">
        <v>0</v>
      </c>
      <c r="I31" s="5">
        <v>0</v>
      </c>
      <c r="J31" s="5">
        <v>0</v>
      </c>
      <c r="K31" s="5">
        <v>449</v>
      </c>
      <c r="L31" s="5">
        <v>0</v>
      </c>
      <c r="M31" s="5">
        <v>0</v>
      </c>
    </row>
    <row r="32" spans="1:14" x14ac:dyDescent="0.15">
      <c r="A32" s="3" t="s">
        <v>79</v>
      </c>
      <c r="B32" s="3" t="s">
        <v>80</v>
      </c>
      <c r="C32" s="3" t="s">
        <v>74</v>
      </c>
      <c r="D32" s="3" t="s">
        <v>81</v>
      </c>
      <c r="E32" s="4"/>
      <c r="F32" s="4">
        <f t="shared" si="0"/>
        <v>-1051</v>
      </c>
      <c r="G32" s="5">
        <f t="shared" si="2"/>
        <v>1051</v>
      </c>
      <c r="H32" s="5">
        <v>0</v>
      </c>
      <c r="I32" s="5">
        <v>0</v>
      </c>
      <c r="J32" s="5">
        <v>0</v>
      </c>
      <c r="K32" s="5">
        <v>1051</v>
      </c>
      <c r="L32" s="5">
        <v>0</v>
      </c>
      <c r="M32" s="5">
        <v>0</v>
      </c>
    </row>
    <row r="33" spans="1:13" s="9" customFormat="1" x14ac:dyDescent="0.15">
      <c r="A33" s="6" t="s">
        <v>15</v>
      </c>
      <c r="B33" s="6" t="s">
        <v>16</v>
      </c>
      <c r="C33" s="6" t="s">
        <v>82</v>
      </c>
      <c r="D33" s="6" t="s">
        <v>83</v>
      </c>
      <c r="E33" s="7" t="str">
        <f>+E34</f>
        <v>38</v>
      </c>
      <c r="F33" s="4">
        <f t="shared" si="0"/>
        <v>15</v>
      </c>
      <c r="G33" s="8">
        <f t="shared" si="2"/>
        <v>23</v>
      </c>
      <c r="H33" s="8">
        <f t="shared" ref="H33:M35" si="15">+H34</f>
        <v>21</v>
      </c>
      <c r="I33" s="8">
        <f t="shared" si="15"/>
        <v>2</v>
      </c>
      <c r="J33" s="8">
        <f t="shared" si="15"/>
        <v>0</v>
      </c>
      <c r="K33" s="8">
        <f t="shared" si="15"/>
        <v>0</v>
      </c>
      <c r="L33" s="8">
        <f t="shared" si="15"/>
        <v>0</v>
      </c>
      <c r="M33" s="8">
        <f t="shared" si="15"/>
        <v>0</v>
      </c>
    </row>
    <row r="34" spans="1:13" x14ac:dyDescent="0.15">
      <c r="A34" s="3" t="s">
        <v>15</v>
      </c>
      <c r="B34" s="3" t="s">
        <v>16</v>
      </c>
      <c r="C34" s="3" t="s">
        <v>84</v>
      </c>
      <c r="D34" s="3" t="s">
        <v>85</v>
      </c>
      <c r="E34" s="4" t="str">
        <f>+E35</f>
        <v>38</v>
      </c>
      <c r="F34" s="4">
        <f t="shared" si="0"/>
        <v>15</v>
      </c>
      <c r="G34" s="5">
        <f t="shared" si="2"/>
        <v>23</v>
      </c>
      <c r="H34" s="5">
        <f t="shared" si="15"/>
        <v>21</v>
      </c>
      <c r="I34" s="5">
        <f t="shared" si="15"/>
        <v>2</v>
      </c>
      <c r="J34" s="5">
        <f t="shared" si="15"/>
        <v>0</v>
      </c>
      <c r="K34" s="5">
        <f t="shared" si="15"/>
        <v>0</v>
      </c>
      <c r="L34" s="5">
        <f t="shared" si="15"/>
        <v>0</v>
      </c>
      <c r="M34" s="5">
        <f t="shared" si="15"/>
        <v>0</v>
      </c>
    </row>
    <row r="35" spans="1:13" x14ac:dyDescent="0.15">
      <c r="A35" s="3" t="s">
        <v>15</v>
      </c>
      <c r="B35" s="3" t="s">
        <v>16</v>
      </c>
      <c r="C35" s="3" t="s">
        <v>86</v>
      </c>
      <c r="D35" s="3" t="s">
        <v>87</v>
      </c>
      <c r="E35" s="4" t="s">
        <v>88</v>
      </c>
      <c r="F35" s="4">
        <f t="shared" si="0"/>
        <v>15</v>
      </c>
      <c r="G35" s="5">
        <f t="shared" si="2"/>
        <v>23</v>
      </c>
      <c r="H35" s="5">
        <f t="shared" si="15"/>
        <v>21</v>
      </c>
      <c r="I35" s="5">
        <f t="shared" si="15"/>
        <v>2</v>
      </c>
      <c r="J35" s="5">
        <f t="shared" si="15"/>
        <v>0</v>
      </c>
      <c r="K35" s="5">
        <f t="shared" si="15"/>
        <v>0</v>
      </c>
      <c r="L35" s="5">
        <f t="shared" si="15"/>
        <v>0</v>
      </c>
      <c r="M35" s="5">
        <f t="shared" si="15"/>
        <v>0</v>
      </c>
    </row>
    <row r="36" spans="1:13" x14ac:dyDescent="0.15">
      <c r="A36" s="3" t="s">
        <v>89</v>
      </c>
      <c r="B36" s="3" t="s">
        <v>90</v>
      </c>
      <c r="C36" s="3" t="s">
        <v>86</v>
      </c>
      <c r="D36" s="3" t="s">
        <v>91</v>
      </c>
      <c r="E36" s="4"/>
      <c r="F36" s="4">
        <f t="shared" si="0"/>
        <v>-23</v>
      </c>
      <c r="G36" s="5">
        <f t="shared" si="2"/>
        <v>23</v>
      </c>
      <c r="H36" s="5">
        <v>21</v>
      </c>
      <c r="I36" s="5">
        <v>2</v>
      </c>
      <c r="J36" s="5">
        <v>0</v>
      </c>
      <c r="K36" s="5">
        <v>0</v>
      </c>
      <c r="L36" s="5">
        <v>0</v>
      </c>
      <c r="M36" s="5">
        <v>0</v>
      </c>
    </row>
    <row r="37" spans="1:13" s="9" customFormat="1" x14ac:dyDescent="0.15">
      <c r="A37" s="6" t="s">
        <v>15</v>
      </c>
      <c r="B37" s="6" t="s">
        <v>16</v>
      </c>
      <c r="C37" s="6" t="s">
        <v>92</v>
      </c>
      <c r="D37" s="6" t="s">
        <v>93</v>
      </c>
      <c r="E37" s="7" t="str">
        <f>+E38</f>
        <v>327</v>
      </c>
      <c r="F37" s="4">
        <f t="shared" si="0"/>
        <v>-179</v>
      </c>
      <c r="G37" s="8">
        <f t="shared" si="2"/>
        <v>506</v>
      </c>
      <c r="H37" s="8">
        <f t="shared" ref="H37:M38" si="16">+H38</f>
        <v>27</v>
      </c>
      <c r="I37" s="8">
        <f t="shared" si="16"/>
        <v>190</v>
      </c>
      <c r="J37" s="8">
        <f t="shared" si="16"/>
        <v>30</v>
      </c>
      <c r="K37" s="8">
        <f t="shared" si="16"/>
        <v>252</v>
      </c>
      <c r="L37" s="8">
        <f t="shared" si="16"/>
        <v>7</v>
      </c>
      <c r="M37" s="8">
        <f t="shared" si="16"/>
        <v>0</v>
      </c>
    </row>
    <row r="38" spans="1:13" x14ac:dyDescent="0.15">
      <c r="A38" s="3" t="s">
        <v>15</v>
      </c>
      <c r="B38" s="3" t="s">
        <v>16</v>
      </c>
      <c r="C38" s="3" t="s">
        <v>94</v>
      </c>
      <c r="D38" s="3" t="s">
        <v>95</v>
      </c>
      <c r="E38" s="4" t="str">
        <f>+E39</f>
        <v>327</v>
      </c>
      <c r="F38" s="4">
        <f t="shared" si="0"/>
        <v>-179</v>
      </c>
      <c r="G38" s="5">
        <f t="shared" si="2"/>
        <v>506</v>
      </c>
      <c r="H38" s="5">
        <f t="shared" si="16"/>
        <v>27</v>
      </c>
      <c r="I38" s="5">
        <f t="shared" si="16"/>
        <v>190</v>
      </c>
      <c r="J38" s="5">
        <f t="shared" si="16"/>
        <v>30</v>
      </c>
      <c r="K38" s="5">
        <f t="shared" si="16"/>
        <v>252</v>
      </c>
      <c r="L38" s="5">
        <f t="shared" si="16"/>
        <v>7</v>
      </c>
      <c r="M38" s="5">
        <f t="shared" si="16"/>
        <v>0</v>
      </c>
    </row>
    <row r="39" spans="1:13" x14ac:dyDescent="0.15">
      <c r="A39" s="3" t="s">
        <v>15</v>
      </c>
      <c r="B39" s="3" t="s">
        <v>16</v>
      </c>
      <c r="C39" s="3" t="s">
        <v>96</v>
      </c>
      <c r="D39" s="3" t="s">
        <v>97</v>
      </c>
      <c r="E39" s="4" t="s">
        <v>98</v>
      </c>
      <c r="F39" s="4">
        <f t="shared" si="0"/>
        <v>-179</v>
      </c>
      <c r="G39" s="5">
        <f t="shared" si="2"/>
        <v>506</v>
      </c>
      <c r="H39" s="5">
        <f t="shared" ref="H39:M39" si="17">+H40++H41+H42</f>
        <v>27</v>
      </c>
      <c r="I39" s="5">
        <f t="shared" si="17"/>
        <v>190</v>
      </c>
      <c r="J39" s="5">
        <f t="shared" si="17"/>
        <v>30</v>
      </c>
      <c r="K39" s="5">
        <f t="shared" si="17"/>
        <v>252</v>
      </c>
      <c r="L39" s="5">
        <f t="shared" si="17"/>
        <v>7</v>
      </c>
      <c r="M39" s="5">
        <f t="shared" si="17"/>
        <v>0</v>
      </c>
    </row>
    <row r="40" spans="1:13" x14ac:dyDescent="0.15">
      <c r="A40" s="3" t="s">
        <v>99</v>
      </c>
      <c r="B40" s="3" t="s">
        <v>100</v>
      </c>
      <c r="C40" s="3" t="s">
        <v>96</v>
      </c>
      <c r="D40" s="3" t="s">
        <v>101</v>
      </c>
      <c r="E40" s="4"/>
      <c r="F40" s="4">
        <f t="shared" si="0"/>
        <v>-101</v>
      </c>
      <c r="G40" s="5">
        <f t="shared" si="2"/>
        <v>101</v>
      </c>
      <c r="H40" s="5">
        <v>27</v>
      </c>
      <c r="I40" s="5">
        <v>35</v>
      </c>
      <c r="J40" s="5">
        <v>30</v>
      </c>
      <c r="K40" s="5">
        <v>2</v>
      </c>
      <c r="L40" s="5">
        <v>7</v>
      </c>
      <c r="M40" s="5">
        <v>0</v>
      </c>
    </row>
    <row r="41" spans="1:13" x14ac:dyDescent="0.15">
      <c r="A41" s="3" t="s">
        <v>102</v>
      </c>
      <c r="B41" s="3" t="s">
        <v>103</v>
      </c>
      <c r="C41" s="3" t="s">
        <v>96</v>
      </c>
      <c r="D41" s="3" t="s">
        <v>104</v>
      </c>
      <c r="E41" s="4"/>
      <c r="F41" s="4">
        <f t="shared" si="0"/>
        <v>-250</v>
      </c>
      <c r="G41" s="5">
        <f t="shared" si="2"/>
        <v>250</v>
      </c>
      <c r="H41" s="5">
        <v>0</v>
      </c>
      <c r="I41" s="5">
        <v>0</v>
      </c>
      <c r="J41" s="5">
        <v>0</v>
      </c>
      <c r="K41" s="5">
        <v>250</v>
      </c>
      <c r="L41" s="5">
        <v>0</v>
      </c>
      <c r="M41" s="5">
        <v>0</v>
      </c>
    </row>
    <row r="42" spans="1:13" x14ac:dyDescent="0.15">
      <c r="A42" s="3" t="s">
        <v>105</v>
      </c>
      <c r="B42" s="3" t="s">
        <v>106</v>
      </c>
      <c r="C42" s="3" t="s">
        <v>96</v>
      </c>
      <c r="D42" s="3" t="s">
        <v>107</v>
      </c>
      <c r="E42" s="4"/>
      <c r="F42" s="4">
        <f t="shared" si="0"/>
        <v>-155</v>
      </c>
      <c r="G42" s="5">
        <f t="shared" si="2"/>
        <v>155</v>
      </c>
      <c r="H42" s="5">
        <v>0</v>
      </c>
      <c r="I42" s="5">
        <v>155</v>
      </c>
      <c r="J42" s="5">
        <v>0</v>
      </c>
      <c r="K42" s="5">
        <v>0</v>
      </c>
      <c r="L42" s="5">
        <v>0</v>
      </c>
      <c r="M42" s="5">
        <v>0</v>
      </c>
    </row>
    <row r="43" spans="1:13" s="9" customFormat="1" x14ac:dyDescent="0.15">
      <c r="A43" s="6" t="s">
        <v>15</v>
      </c>
      <c r="B43" s="6" t="s">
        <v>16</v>
      </c>
      <c r="C43" s="6" t="s">
        <v>108</v>
      </c>
      <c r="D43" s="6" t="s">
        <v>109</v>
      </c>
      <c r="E43" s="7">
        <f>+E47+E49</f>
        <v>6565</v>
      </c>
      <c r="F43" s="4">
        <f t="shared" si="0"/>
        <v>1333</v>
      </c>
      <c r="G43" s="8">
        <f t="shared" si="2"/>
        <v>5232</v>
      </c>
      <c r="H43" s="8">
        <f t="shared" ref="H43:M43" si="18">+H44+H49</f>
        <v>2952</v>
      </c>
      <c r="I43" s="8">
        <f t="shared" si="18"/>
        <v>568</v>
      </c>
      <c r="J43" s="8">
        <f t="shared" si="18"/>
        <v>843</v>
      </c>
      <c r="K43" s="8">
        <f t="shared" si="18"/>
        <v>450</v>
      </c>
      <c r="L43" s="8">
        <f t="shared" si="18"/>
        <v>410</v>
      </c>
      <c r="M43" s="8">
        <f t="shared" si="18"/>
        <v>9</v>
      </c>
    </row>
    <row r="44" spans="1:13" x14ac:dyDescent="0.15">
      <c r="A44" s="3" t="s">
        <v>15</v>
      </c>
      <c r="B44" s="3" t="s">
        <v>16</v>
      </c>
      <c r="C44" s="3" t="s">
        <v>110</v>
      </c>
      <c r="D44" s="3" t="s">
        <v>111</v>
      </c>
      <c r="E44" s="4"/>
      <c r="F44" s="4">
        <f t="shared" si="0"/>
        <v>-1574</v>
      </c>
      <c r="G44" s="5">
        <f t="shared" si="2"/>
        <v>1574</v>
      </c>
      <c r="H44" s="5">
        <f t="shared" ref="H44:M45" si="19">+H45</f>
        <v>1574</v>
      </c>
      <c r="I44" s="5">
        <f t="shared" si="19"/>
        <v>0</v>
      </c>
      <c r="J44" s="5">
        <f t="shared" si="19"/>
        <v>0</v>
      </c>
      <c r="K44" s="5">
        <f t="shared" si="19"/>
        <v>0</v>
      </c>
      <c r="L44" s="5">
        <f t="shared" si="19"/>
        <v>0</v>
      </c>
      <c r="M44" s="5">
        <f t="shared" si="19"/>
        <v>0</v>
      </c>
    </row>
    <row r="45" spans="1:13" x14ac:dyDescent="0.15">
      <c r="A45" s="3" t="s">
        <v>15</v>
      </c>
      <c r="B45" s="3" t="s">
        <v>16</v>
      </c>
      <c r="C45" s="3" t="s">
        <v>112</v>
      </c>
      <c r="D45" s="3" t="s">
        <v>113</v>
      </c>
      <c r="E45" s="4"/>
      <c r="F45" s="4">
        <f t="shared" si="0"/>
        <v>-1574</v>
      </c>
      <c r="G45" s="5">
        <f t="shared" si="2"/>
        <v>1574</v>
      </c>
      <c r="H45" s="5">
        <f t="shared" si="19"/>
        <v>1574</v>
      </c>
      <c r="I45" s="5">
        <f t="shared" si="19"/>
        <v>0</v>
      </c>
      <c r="J45" s="5">
        <f t="shared" si="19"/>
        <v>0</v>
      </c>
      <c r="K45" s="5">
        <f t="shared" si="19"/>
        <v>0</v>
      </c>
      <c r="L45" s="5">
        <f t="shared" si="19"/>
        <v>0</v>
      </c>
      <c r="M45" s="5">
        <f t="shared" si="19"/>
        <v>0</v>
      </c>
    </row>
    <row r="46" spans="1:13" x14ac:dyDescent="0.15">
      <c r="A46" s="3" t="s">
        <v>114</v>
      </c>
      <c r="B46" s="3" t="s">
        <v>115</v>
      </c>
      <c r="C46" s="3" t="s">
        <v>112</v>
      </c>
      <c r="D46" s="3" t="s">
        <v>116</v>
      </c>
      <c r="E46" s="4"/>
      <c r="F46" s="4">
        <f t="shared" si="0"/>
        <v>-1574</v>
      </c>
      <c r="G46" s="5">
        <f t="shared" si="2"/>
        <v>1574</v>
      </c>
      <c r="H46" s="5">
        <v>1574</v>
      </c>
      <c r="I46" s="5">
        <v>0</v>
      </c>
      <c r="J46" s="5">
        <v>0</v>
      </c>
      <c r="K46" s="5">
        <v>0</v>
      </c>
      <c r="L46" s="5">
        <v>0</v>
      </c>
      <c r="M46" s="5">
        <v>0</v>
      </c>
    </row>
    <row r="47" spans="1:13" x14ac:dyDescent="0.15">
      <c r="A47" s="3"/>
      <c r="B47" s="3"/>
      <c r="C47" s="3" t="s">
        <v>117</v>
      </c>
      <c r="D47" s="3" t="s">
        <v>118</v>
      </c>
      <c r="E47" s="4">
        <f>+E48</f>
        <v>606</v>
      </c>
      <c r="F47" s="4">
        <f t="shared" si="0"/>
        <v>606</v>
      </c>
      <c r="G47" s="5">
        <f t="shared" si="2"/>
        <v>0</v>
      </c>
      <c r="H47" s="5"/>
      <c r="I47" s="5"/>
      <c r="J47" s="5"/>
      <c r="K47" s="5"/>
      <c r="L47" s="5"/>
      <c r="M47" s="5"/>
    </row>
    <row r="48" spans="1:13" x14ac:dyDescent="0.15">
      <c r="A48" s="3"/>
      <c r="B48" s="3"/>
      <c r="C48" s="3" t="s">
        <v>119</v>
      </c>
      <c r="D48" s="3" t="s">
        <v>120</v>
      </c>
      <c r="E48" s="4">
        <v>606</v>
      </c>
      <c r="F48" s="4">
        <f t="shared" si="0"/>
        <v>606</v>
      </c>
      <c r="G48" s="5">
        <f t="shared" si="2"/>
        <v>0</v>
      </c>
      <c r="H48" s="5"/>
      <c r="I48" s="5"/>
      <c r="J48" s="5"/>
      <c r="K48" s="5"/>
      <c r="L48" s="5"/>
      <c r="M48" s="5"/>
    </row>
    <row r="49" spans="1:13" x14ac:dyDescent="0.15">
      <c r="A49" s="3" t="s">
        <v>15</v>
      </c>
      <c r="B49" s="3" t="s">
        <v>16</v>
      </c>
      <c r="C49" s="3" t="s">
        <v>121</v>
      </c>
      <c r="D49" s="3" t="s">
        <v>122</v>
      </c>
      <c r="E49" s="4">
        <f>+E50+E59+E63+E67+E68+E80+E83+E86</f>
        <v>5959</v>
      </c>
      <c r="F49" s="4">
        <f t="shared" si="0"/>
        <v>2301</v>
      </c>
      <c r="G49" s="5">
        <f t="shared" si="2"/>
        <v>3658</v>
      </c>
      <c r="H49" s="5">
        <f t="shared" ref="H49:M49" si="20">+H50+H59+H63+H68+H80+H83+H86</f>
        <v>1378</v>
      </c>
      <c r="I49" s="5">
        <f t="shared" si="20"/>
        <v>568</v>
      </c>
      <c r="J49" s="5">
        <f t="shared" si="20"/>
        <v>843</v>
      </c>
      <c r="K49" s="5">
        <f t="shared" si="20"/>
        <v>450</v>
      </c>
      <c r="L49" s="5">
        <f t="shared" si="20"/>
        <v>410</v>
      </c>
      <c r="M49" s="5">
        <f t="shared" si="20"/>
        <v>9</v>
      </c>
    </row>
    <row r="50" spans="1:13" x14ac:dyDescent="0.15">
      <c r="A50" s="3" t="s">
        <v>15</v>
      </c>
      <c r="B50" s="3" t="s">
        <v>16</v>
      </c>
      <c r="C50" s="3" t="s">
        <v>123</v>
      </c>
      <c r="D50" s="3" t="s">
        <v>124</v>
      </c>
      <c r="E50" s="4" t="s">
        <v>125</v>
      </c>
      <c r="F50" s="4">
        <f t="shared" si="0"/>
        <v>1131</v>
      </c>
      <c r="G50" s="5">
        <f t="shared" si="2"/>
        <v>2126</v>
      </c>
      <c r="H50" s="5">
        <f t="shared" ref="H50:M50" si="21">SUM(H51:H58)</f>
        <v>888</v>
      </c>
      <c r="I50" s="5">
        <f t="shared" si="21"/>
        <v>297</v>
      </c>
      <c r="J50" s="5">
        <f t="shared" si="21"/>
        <v>521</v>
      </c>
      <c r="K50" s="5">
        <f t="shared" si="21"/>
        <v>252</v>
      </c>
      <c r="L50" s="5">
        <f t="shared" si="21"/>
        <v>168</v>
      </c>
      <c r="M50" s="5">
        <f t="shared" si="21"/>
        <v>0</v>
      </c>
    </row>
    <row r="51" spans="1:13" x14ac:dyDescent="0.15">
      <c r="A51" s="3" t="s">
        <v>126</v>
      </c>
      <c r="B51" s="3" t="s">
        <v>127</v>
      </c>
      <c r="C51" s="3" t="s">
        <v>123</v>
      </c>
      <c r="D51" s="3" t="s">
        <v>128</v>
      </c>
      <c r="E51" s="4"/>
      <c r="F51" s="4">
        <f t="shared" si="0"/>
        <v>-20</v>
      </c>
      <c r="G51" s="5">
        <f t="shared" si="2"/>
        <v>20</v>
      </c>
      <c r="H51" s="5">
        <v>0</v>
      </c>
      <c r="I51" s="5">
        <v>20</v>
      </c>
      <c r="J51" s="5">
        <v>0</v>
      </c>
      <c r="K51" s="5">
        <v>0</v>
      </c>
      <c r="L51" s="5">
        <v>0</v>
      </c>
      <c r="M51" s="5">
        <v>0</v>
      </c>
    </row>
    <row r="52" spans="1:13" x14ac:dyDescent="0.15">
      <c r="A52" s="3" t="s">
        <v>129</v>
      </c>
      <c r="B52" s="3" t="s">
        <v>130</v>
      </c>
      <c r="C52" s="3" t="s">
        <v>123</v>
      </c>
      <c r="D52" s="3" t="s">
        <v>131</v>
      </c>
      <c r="E52" s="4"/>
      <c r="F52" s="4">
        <f t="shared" si="0"/>
        <v>-180</v>
      </c>
      <c r="G52" s="5">
        <f t="shared" si="2"/>
        <v>180</v>
      </c>
      <c r="H52" s="5">
        <v>42</v>
      </c>
      <c r="I52" s="5">
        <v>120</v>
      </c>
      <c r="J52" s="5">
        <v>12</v>
      </c>
      <c r="K52" s="5">
        <v>0</v>
      </c>
      <c r="L52" s="5">
        <v>6</v>
      </c>
      <c r="M52" s="5">
        <v>0</v>
      </c>
    </row>
    <row r="53" spans="1:13" x14ac:dyDescent="0.15">
      <c r="A53" s="3" t="s">
        <v>132</v>
      </c>
      <c r="B53" s="3" t="s">
        <v>133</v>
      </c>
      <c r="C53" s="3" t="s">
        <v>123</v>
      </c>
      <c r="D53" s="3" t="s">
        <v>134</v>
      </c>
      <c r="E53" s="4"/>
      <c r="F53" s="4">
        <f t="shared" si="0"/>
        <v>-244</v>
      </c>
      <c r="G53" s="5">
        <f t="shared" si="2"/>
        <v>244</v>
      </c>
      <c r="H53" s="5">
        <v>122</v>
      </c>
      <c r="I53" s="5">
        <v>0</v>
      </c>
      <c r="J53" s="5">
        <v>0</v>
      </c>
      <c r="K53" s="5">
        <v>122</v>
      </c>
      <c r="L53" s="5">
        <v>0</v>
      </c>
      <c r="M53" s="5">
        <v>0</v>
      </c>
    </row>
    <row r="54" spans="1:13" x14ac:dyDescent="0.15">
      <c r="A54" s="3" t="s">
        <v>135</v>
      </c>
      <c r="B54" s="3" t="s">
        <v>136</v>
      </c>
      <c r="C54" s="3" t="s">
        <v>123</v>
      </c>
      <c r="D54" s="3" t="s">
        <v>137</v>
      </c>
      <c r="E54" s="4"/>
      <c r="F54" s="4">
        <f t="shared" si="0"/>
        <v>-60</v>
      </c>
      <c r="G54" s="5">
        <f t="shared" si="2"/>
        <v>60</v>
      </c>
      <c r="H54" s="5">
        <v>30</v>
      </c>
      <c r="I54" s="5">
        <v>18</v>
      </c>
      <c r="J54" s="5">
        <v>12</v>
      </c>
      <c r="K54" s="5">
        <v>0</v>
      </c>
      <c r="L54" s="5">
        <v>0</v>
      </c>
      <c r="M54" s="5">
        <v>0</v>
      </c>
    </row>
    <row r="55" spans="1:13" x14ac:dyDescent="0.15">
      <c r="A55" s="3" t="s">
        <v>138</v>
      </c>
      <c r="B55" s="3" t="s">
        <v>139</v>
      </c>
      <c r="C55" s="3" t="s">
        <v>123</v>
      </c>
      <c r="D55" s="3" t="s">
        <v>140</v>
      </c>
      <c r="E55" s="4"/>
      <c r="F55" s="4">
        <f t="shared" si="0"/>
        <v>-910</v>
      </c>
      <c r="G55" s="5">
        <f t="shared" si="2"/>
        <v>910</v>
      </c>
      <c r="H55" s="5">
        <v>436</v>
      </c>
      <c r="I55" s="5">
        <v>0</v>
      </c>
      <c r="J55" s="5">
        <v>300</v>
      </c>
      <c r="K55" s="5">
        <v>46</v>
      </c>
      <c r="L55" s="5">
        <v>128</v>
      </c>
      <c r="M55" s="5">
        <v>0</v>
      </c>
    </row>
    <row r="56" spans="1:13" x14ac:dyDescent="0.15">
      <c r="A56" s="3" t="s">
        <v>141</v>
      </c>
      <c r="B56" s="3" t="s">
        <v>142</v>
      </c>
      <c r="C56" s="3" t="s">
        <v>123</v>
      </c>
      <c r="D56" s="3" t="s">
        <v>143</v>
      </c>
      <c r="E56" s="4"/>
      <c r="F56" s="4">
        <f t="shared" si="0"/>
        <v>-452</v>
      </c>
      <c r="G56" s="5">
        <f t="shared" si="2"/>
        <v>452</v>
      </c>
      <c r="H56" s="5">
        <v>184</v>
      </c>
      <c r="I56" s="5">
        <v>114</v>
      </c>
      <c r="J56" s="5">
        <v>70</v>
      </c>
      <c r="K56" s="5">
        <v>50</v>
      </c>
      <c r="L56" s="5">
        <v>34</v>
      </c>
      <c r="M56" s="5">
        <v>0</v>
      </c>
    </row>
    <row r="57" spans="1:13" x14ac:dyDescent="0.15">
      <c r="A57" s="3" t="s">
        <v>144</v>
      </c>
      <c r="B57" s="3" t="s">
        <v>145</v>
      </c>
      <c r="C57" s="3" t="s">
        <v>123</v>
      </c>
      <c r="D57" s="3" t="s">
        <v>146</v>
      </c>
      <c r="E57" s="4"/>
      <c r="F57" s="4">
        <f t="shared" si="0"/>
        <v>-40</v>
      </c>
      <c r="G57" s="5">
        <f t="shared" si="2"/>
        <v>40</v>
      </c>
      <c r="H57" s="5">
        <v>20</v>
      </c>
      <c r="I57" s="5">
        <v>12</v>
      </c>
      <c r="J57" s="5">
        <v>8</v>
      </c>
      <c r="K57" s="5">
        <v>0</v>
      </c>
      <c r="L57" s="5">
        <v>0</v>
      </c>
      <c r="M57" s="5">
        <v>0</v>
      </c>
    </row>
    <row r="58" spans="1:13" x14ac:dyDescent="0.15">
      <c r="A58" s="3" t="s">
        <v>147</v>
      </c>
      <c r="B58" s="3" t="s">
        <v>148</v>
      </c>
      <c r="C58" s="3" t="s">
        <v>123</v>
      </c>
      <c r="D58" s="3" t="s">
        <v>149</v>
      </c>
      <c r="E58" s="4"/>
      <c r="F58" s="4">
        <f t="shared" si="0"/>
        <v>-220</v>
      </c>
      <c r="G58" s="5">
        <f t="shared" si="2"/>
        <v>220</v>
      </c>
      <c r="H58" s="5">
        <v>54</v>
      </c>
      <c r="I58" s="5">
        <v>13</v>
      </c>
      <c r="J58" s="5">
        <v>119</v>
      </c>
      <c r="K58" s="5">
        <v>34</v>
      </c>
      <c r="L58" s="5">
        <v>0</v>
      </c>
      <c r="M58" s="5">
        <v>0</v>
      </c>
    </row>
    <row r="59" spans="1:13" x14ac:dyDescent="0.15">
      <c r="A59" s="3" t="s">
        <v>15</v>
      </c>
      <c r="B59" s="3" t="s">
        <v>16</v>
      </c>
      <c r="C59" s="3" t="s">
        <v>150</v>
      </c>
      <c r="D59" s="3" t="s">
        <v>151</v>
      </c>
      <c r="E59" s="4" t="s">
        <v>152</v>
      </c>
      <c r="F59" s="4">
        <f t="shared" si="0"/>
        <v>692</v>
      </c>
      <c r="G59" s="5">
        <f t="shared" si="2"/>
        <v>221</v>
      </c>
      <c r="H59" s="5">
        <f t="shared" ref="H59:M59" si="22">+H60+H61+H62</f>
        <v>99</v>
      </c>
      <c r="I59" s="5">
        <f t="shared" si="22"/>
        <v>11</v>
      </c>
      <c r="J59" s="5">
        <f t="shared" si="22"/>
        <v>30</v>
      </c>
      <c r="K59" s="5">
        <f t="shared" si="22"/>
        <v>38</v>
      </c>
      <c r="L59" s="5">
        <f t="shared" si="22"/>
        <v>43</v>
      </c>
      <c r="M59" s="5">
        <f t="shared" si="22"/>
        <v>0</v>
      </c>
    </row>
    <row r="60" spans="1:13" x14ac:dyDescent="0.15">
      <c r="A60" s="3" t="s">
        <v>153</v>
      </c>
      <c r="B60" s="3" t="s">
        <v>154</v>
      </c>
      <c r="C60" s="3" t="s">
        <v>150</v>
      </c>
      <c r="D60" s="3" t="s">
        <v>155</v>
      </c>
      <c r="E60" s="4"/>
      <c r="F60" s="4">
        <f t="shared" si="0"/>
        <v>-60</v>
      </c>
      <c r="G60" s="5">
        <f t="shared" si="2"/>
        <v>60</v>
      </c>
      <c r="H60" s="5">
        <v>60</v>
      </c>
      <c r="I60" s="5">
        <v>0</v>
      </c>
      <c r="J60" s="5">
        <v>0</v>
      </c>
      <c r="K60" s="5">
        <v>0</v>
      </c>
      <c r="L60" s="5">
        <v>0</v>
      </c>
      <c r="M60" s="5">
        <v>0</v>
      </c>
    </row>
    <row r="61" spans="1:13" x14ac:dyDescent="0.15">
      <c r="A61" s="3" t="s">
        <v>156</v>
      </c>
      <c r="B61" s="3" t="s">
        <v>157</v>
      </c>
      <c r="C61" s="3" t="s">
        <v>150</v>
      </c>
      <c r="D61" s="3" t="s">
        <v>158</v>
      </c>
      <c r="E61" s="4"/>
      <c r="F61" s="4">
        <f t="shared" si="0"/>
        <v>-72</v>
      </c>
      <c r="G61" s="5">
        <f t="shared" si="2"/>
        <v>72</v>
      </c>
      <c r="H61" s="5">
        <v>0</v>
      </c>
      <c r="I61" s="5">
        <v>0</v>
      </c>
      <c r="J61" s="5">
        <v>29</v>
      </c>
      <c r="K61" s="5">
        <v>0</v>
      </c>
      <c r="L61" s="5">
        <v>43</v>
      </c>
      <c r="M61" s="5">
        <v>0</v>
      </c>
    </row>
    <row r="62" spans="1:13" x14ac:dyDescent="0.15">
      <c r="A62" s="3" t="s">
        <v>156</v>
      </c>
      <c r="B62" s="3" t="s">
        <v>159</v>
      </c>
      <c r="C62" s="3" t="s">
        <v>150</v>
      </c>
      <c r="D62" s="3" t="s">
        <v>160</v>
      </c>
      <c r="E62" s="4"/>
      <c r="F62" s="4">
        <f t="shared" si="0"/>
        <v>-89</v>
      </c>
      <c r="G62" s="5">
        <f t="shared" si="2"/>
        <v>89</v>
      </c>
      <c r="H62" s="5">
        <v>39</v>
      </c>
      <c r="I62" s="5">
        <v>11</v>
      </c>
      <c r="J62" s="5">
        <v>1</v>
      </c>
      <c r="K62" s="5">
        <v>38</v>
      </c>
      <c r="L62" s="5">
        <v>0</v>
      </c>
      <c r="M62" s="5">
        <v>0</v>
      </c>
    </row>
    <row r="63" spans="1:13" x14ac:dyDescent="0.15">
      <c r="A63" s="3" t="s">
        <v>15</v>
      </c>
      <c r="B63" s="3" t="s">
        <v>16</v>
      </c>
      <c r="C63" s="3" t="s">
        <v>161</v>
      </c>
      <c r="D63" s="3" t="s">
        <v>162</v>
      </c>
      <c r="E63" s="4">
        <v>718</v>
      </c>
      <c r="F63" s="4">
        <f t="shared" si="0"/>
        <v>345</v>
      </c>
      <c r="G63" s="5">
        <f t="shared" si="2"/>
        <v>373</v>
      </c>
      <c r="H63" s="5">
        <f t="shared" ref="H63:M63" si="23">+H64+H65+H66</f>
        <v>96</v>
      </c>
      <c r="I63" s="5">
        <f t="shared" si="23"/>
        <v>36</v>
      </c>
      <c r="J63" s="5">
        <f t="shared" si="23"/>
        <v>108</v>
      </c>
      <c r="K63" s="5">
        <f t="shared" si="23"/>
        <v>35</v>
      </c>
      <c r="L63" s="5">
        <f t="shared" si="23"/>
        <v>98</v>
      </c>
      <c r="M63" s="5">
        <f t="shared" si="23"/>
        <v>0</v>
      </c>
    </row>
    <row r="64" spans="1:13" x14ac:dyDescent="0.15">
      <c r="A64" s="3" t="s">
        <v>69</v>
      </c>
      <c r="B64" s="3" t="s">
        <v>163</v>
      </c>
      <c r="C64" s="3" t="s">
        <v>161</v>
      </c>
      <c r="D64" s="3" t="s">
        <v>164</v>
      </c>
      <c r="E64" s="4"/>
      <c r="F64" s="4">
        <f t="shared" si="0"/>
        <v>-37</v>
      </c>
      <c r="G64" s="5">
        <f t="shared" si="2"/>
        <v>37</v>
      </c>
      <c r="H64" s="5">
        <v>12</v>
      </c>
      <c r="I64" s="5">
        <v>13</v>
      </c>
      <c r="J64" s="5">
        <v>12</v>
      </c>
      <c r="K64" s="5">
        <v>0</v>
      </c>
      <c r="L64" s="5">
        <v>0</v>
      </c>
      <c r="M64" s="5">
        <v>0</v>
      </c>
    </row>
    <row r="65" spans="1:13" x14ac:dyDescent="0.15">
      <c r="A65" s="3" t="s">
        <v>165</v>
      </c>
      <c r="B65" s="3" t="s">
        <v>166</v>
      </c>
      <c r="C65" s="3" t="s">
        <v>161</v>
      </c>
      <c r="D65" s="3" t="s">
        <v>167</v>
      </c>
      <c r="E65" s="4"/>
      <c r="F65" s="4">
        <f t="shared" si="0"/>
        <v>-166</v>
      </c>
      <c r="G65" s="5">
        <f t="shared" si="2"/>
        <v>166</v>
      </c>
      <c r="H65" s="5">
        <v>24</v>
      </c>
      <c r="I65" s="5">
        <v>23</v>
      </c>
      <c r="J65" s="5">
        <v>66</v>
      </c>
      <c r="K65" s="5">
        <v>15</v>
      </c>
      <c r="L65" s="5">
        <v>38</v>
      </c>
      <c r="M65" s="5">
        <v>0</v>
      </c>
    </row>
    <row r="66" spans="1:13" x14ac:dyDescent="0.15">
      <c r="A66" s="3" t="s">
        <v>168</v>
      </c>
      <c r="B66" s="3" t="s">
        <v>169</v>
      </c>
      <c r="C66" s="3" t="s">
        <v>161</v>
      </c>
      <c r="D66" s="3" t="s">
        <v>170</v>
      </c>
      <c r="E66" s="4"/>
      <c r="F66" s="4">
        <f t="shared" si="0"/>
        <v>-170</v>
      </c>
      <c r="G66" s="5">
        <f t="shared" si="2"/>
        <v>170</v>
      </c>
      <c r="H66" s="5">
        <v>60</v>
      </c>
      <c r="I66" s="5">
        <v>0</v>
      </c>
      <c r="J66" s="5">
        <v>30</v>
      </c>
      <c r="K66" s="5">
        <v>20</v>
      </c>
      <c r="L66" s="5">
        <v>60</v>
      </c>
      <c r="M66" s="5">
        <v>0</v>
      </c>
    </row>
    <row r="67" spans="1:13" x14ac:dyDescent="0.15">
      <c r="A67" s="3"/>
      <c r="B67" s="3"/>
      <c r="C67" s="3" t="s">
        <v>171</v>
      </c>
      <c r="D67" s="3" t="s">
        <v>172</v>
      </c>
      <c r="E67" s="4" t="s">
        <v>173</v>
      </c>
      <c r="F67" s="4">
        <f t="shared" si="0"/>
        <v>11</v>
      </c>
      <c r="G67" s="5">
        <f t="shared" si="2"/>
        <v>0</v>
      </c>
      <c r="H67" s="5"/>
      <c r="I67" s="5"/>
      <c r="J67" s="5"/>
      <c r="K67" s="5"/>
      <c r="L67" s="5"/>
      <c r="M67" s="5"/>
    </row>
    <row r="68" spans="1:13" x14ac:dyDescent="0.15">
      <c r="A68" s="3" t="s">
        <v>15</v>
      </c>
      <c r="B68" s="3" t="s">
        <v>16</v>
      </c>
      <c r="C68" s="3" t="s">
        <v>174</v>
      </c>
      <c r="D68" s="3" t="s">
        <v>175</v>
      </c>
      <c r="E68" s="4" t="s">
        <v>176</v>
      </c>
      <c r="F68" s="4">
        <f t="shared" si="0"/>
        <v>-28</v>
      </c>
      <c r="G68" s="5">
        <f t="shared" si="2"/>
        <v>269</v>
      </c>
      <c r="H68" s="5">
        <f t="shared" ref="H68:M68" si="24">SUM(H69:H79)</f>
        <v>65</v>
      </c>
      <c r="I68" s="5">
        <f t="shared" si="24"/>
        <v>44</v>
      </c>
      <c r="J68" s="5">
        <f t="shared" si="24"/>
        <v>65</v>
      </c>
      <c r="K68" s="5">
        <f t="shared" si="24"/>
        <v>41</v>
      </c>
      <c r="L68" s="5">
        <f t="shared" si="24"/>
        <v>54</v>
      </c>
      <c r="M68" s="5">
        <f t="shared" si="24"/>
        <v>0</v>
      </c>
    </row>
    <row r="69" spans="1:13" x14ac:dyDescent="0.15">
      <c r="A69" s="3" t="s">
        <v>177</v>
      </c>
      <c r="B69" s="3" t="s">
        <v>178</v>
      </c>
      <c r="C69" s="3" t="s">
        <v>174</v>
      </c>
      <c r="D69" s="3" t="s">
        <v>128</v>
      </c>
      <c r="E69" s="4"/>
      <c r="F69" s="4">
        <f t="shared" si="0"/>
        <v>-11</v>
      </c>
      <c r="G69" s="5">
        <f t="shared" si="2"/>
        <v>11</v>
      </c>
      <c r="H69" s="5">
        <v>4</v>
      </c>
      <c r="I69" s="5">
        <v>2</v>
      </c>
      <c r="J69" s="5">
        <v>1</v>
      </c>
      <c r="K69" s="5">
        <v>2</v>
      </c>
      <c r="L69" s="5">
        <v>2</v>
      </c>
      <c r="M69" s="5">
        <v>0</v>
      </c>
    </row>
    <row r="70" spans="1:13" x14ac:dyDescent="0.15">
      <c r="A70" s="3" t="s">
        <v>168</v>
      </c>
      <c r="B70" s="3" t="s">
        <v>179</v>
      </c>
      <c r="C70" s="3" t="s">
        <v>174</v>
      </c>
      <c r="D70" s="3" t="s">
        <v>180</v>
      </c>
      <c r="E70" s="4"/>
      <c r="F70" s="4">
        <f t="shared" ref="F70:F87" si="25">E70-G70</f>
        <v>-149</v>
      </c>
      <c r="G70" s="5">
        <f t="shared" si="2"/>
        <v>149</v>
      </c>
      <c r="H70" s="5">
        <v>36</v>
      </c>
      <c r="I70" s="5">
        <v>27</v>
      </c>
      <c r="J70" s="5">
        <v>28</v>
      </c>
      <c r="K70" s="5">
        <v>25</v>
      </c>
      <c r="L70" s="5">
        <v>33</v>
      </c>
      <c r="M70" s="5">
        <v>0</v>
      </c>
    </row>
    <row r="71" spans="1:13" x14ac:dyDescent="0.15">
      <c r="A71" s="3" t="s">
        <v>181</v>
      </c>
      <c r="B71" s="3" t="s">
        <v>182</v>
      </c>
      <c r="C71" s="3" t="s">
        <v>174</v>
      </c>
      <c r="D71" s="3" t="s">
        <v>128</v>
      </c>
      <c r="E71" s="4"/>
      <c r="F71" s="4">
        <f t="shared" si="25"/>
        <v>-17</v>
      </c>
      <c r="G71" s="5">
        <f t="shared" ref="G71:G87" si="26">H71+I71+J71+K71+L71+M71</f>
        <v>17</v>
      </c>
      <c r="H71" s="5">
        <v>4</v>
      </c>
      <c r="I71" s="5">
        <v>3</v>
      </c>
      <c r="J71" s="5">
        <v>3</v>
      </c>
      <c r="K71" s="5">
        <v>3</v>
      </c>
      <c r="L71" s="5">
        <v>4</v>
      </c>
      <c r="M71" s="5">
        <v>0</v>
      </c>
    </row>
    <row r="72" spans="1:13" x14ac:dyDescent="0.15">
      <c r="A72" s="3" t="s">
        <v>181</v>
      </c>
      <c r="B72" s="3" t="s">
        <v>183</v>
      </c>
      <c r="C72" s="3" t="s">
        <v>174</v>
      </c>
      <c r="D72" s="3" t="s">
        <v>128</v>
      </c>
      <c r="E72" s="4"/>
      <c r="F72" s="4">
        <f t="shared" si="25"/>
        <v>-43</v>
      </c>
      <c r="G72" s="5">
        <f t="shared" si="26"/>
        <v>43</v>
      </c>
      <c r="H72" s="5">
        <v>10</v>
      </c>
      <c r="I72" s="5">
        <v>8</v>
      </c>
      <c r="J72" s="5">
        <v>8</v>
      </c>
      <c r="K72" s="5">
        <v>7</v>
      </c>
      <c r="L72" s="5">
        <v>10</v>
      </c>
      <c r="M72" s="5">
        <v>0</v>
      </c>
    </row>
    <row r="73" spans="1:13" x14ac:dyDescent="0.15">
      <c r="A73" s="3" t="s">
        <v>184</v>
      </c>
      <c r="B73" s="3" t="s">
        <v>185</v>
      </c>
      <c r="C73" s="3" t="s">
        <v>174</v>
      </c>
      <c r="D73" s="3" t="s">
        <v>186</v>
      </c>
      <c r="E73" s="4"/>
      <c r="F73" s="4">
        <f t="shared" si="25"/>
        <v>-15</v>
      </c>
      <c r="G73" s="5">
        <f t="shared" si="26"/>
        <v>15</v>
      </c>
      <c r="H73" s="5">
        <v>3</v>
      </c>
      <c r="I73" s="5">
        <v>2</v>
      </c>
      <c r="J73" s="5">
        <v>7</v>
      </c>
      <c r="K73" s="5">
        <v>1</v>
      </c>
      <c r="L73" s="5">
        <v>2</v>
      </c>
      <c r="M73" s="5">
        <v>0</v>
      </c>
    </row>
    <row r="74" spans="1:13" x14ac:dyDescent="0.15">
      <c r="A74" s="3" t="s">
        <v>187</v>
      </c>
      <c r="B74" s="3" t="s">
        <v>188</v>
      </c>
      <c r="C74" s="3" t="s">
        <v>174</v>
      </c>
      <c r="D74" s="3" t="s">
        <v>128</v>
      </c>
      <c r="E74" s="4"/>
      <c r="F74" s="4">
        <f t="shared" si="25"/>
        <v>-5</v>
      </c>
      <c r="G74" s="5">
        <f t="shared" si="26"/>
        <v>5</v>
      </c>
      <c r="H74" s="5">
        <v>5</v>
      </c>
      <c r="I74" s="5">
        <v>0</v>
      </c>
      <c r="J74" s="5">
        <v>0</v>
      </c>
      <c r="K74" s="5">
        <v>0</v>
      </c>
      <c r="L74" s="5">
        <v>0</v>
      </c>
      <c r="M74" s="5">
        <v>0</v>
      </c>
    </row>
    <row r="75" spans="1:13" x14ac:dyDescent="0.15">
      <c r="A75" s="3"/>
      <c r="B75" s="3" t="s">
        <v>189</v>
      </c>
      <c r="C75" s="3" t="s">
        <v>174</v>
      </c>
      <c r="D75" s="3" t="s">
        <v>190</v>
      </c>
      <c r="E75" s="4"/>
      <c r="F75" s="4">
        <f t="shared" si="25"/>
        <v>-10</v>
      </c>
      <c r="G75" s="5">
        <f t="shared" si="26"/>
        <v>10</v>
      </c>
      <c r="H75" s="5">
        <v>2</v>
      </c>
      <c r="I75" s="5">
        <v>2</v>
      </c>
      <c r="J75" s="5">
        <v>2</v>
      </c>
      <c r="K75" s="5">
        <v>2</v>
      </c>
      <c r="L75" s="5">
        <v>2</v>
      </c>
      <c r="M75" s="5"/>
    </row>
    <row r="76" spans="1:13" x14ac:dyDescent="0.15">
      <c r="A76" s="3" t="s">
        <v>191</v>
      </c>
      <c r="B76" s="3" t="s">
        <v>192</v>
      </c>
      <c r="C76" s="3" t="s">
        <v>174</v>
      </c>
      <c r="D76" s="3" t="s">
        <v>170</v>
      </c>
      <c r="E76" s="4"/>
      <c r="F76" s="4">
        <f t="shared" si="25"/>
        <v>-15</v>
      </c>
      <c r="G76" s="5">
        <f t="shared" si="26"/>
        <v>15</v>
      </c>
      <c r="H76" s="5">
        <v>0</v>
      </c>
      <c r="I76" s="5">
        <v>0</v>
      </c>
      <c r="J76" s="5">
        <v>15</v>
      </c>
      <c r="K76" s="5">
        <v>0</v>
      </c>
      <c r="L76" s="5">
        <v>0</v>
      </c>
      <c r="M76" s="5">
        <v>0</v>
      </c>
    </row>
    <row r="77" spans="1:13" x14ac:dyDescent="0.15">
      <c r="A77" s="3" t="s">
        <v>191</v>
      </c>
      <c r="B77" s="3" t="s">
        <v>193</v>
      </c>
      <c r="C77" s="3" t="s">
        <v>174</v>
      </c>
      <c r="D77" s="3" t="s">
        <v>194</v>
      </c>
      <c r="E77" s="4"/>
      <c r="F77" s="4">
        <f t="shared" si="25"/>
        <v>-3</v>
      </c>
      <c r="G77" s="5">
        <f t="shared" si="26"/>
        <v>3</v>
      </c>
      <c r="H77" s="5">
        <v>0</v>
      </c>
      <c r="I77" s="5">
        <v>0</v>
      </c>
      <c r="J77" s="5">
        <v>1</v>
      </c>
      <c r="K77" s="5">
        <v>1</v>
      </c>
      <c r="L77" s="5">
        <v>1</v>
      </c>
      <c r="M77" s="5">
        <v>0</v>
      </c>
    </row>
    <row r="78" spans="1:13" x14ac:dyDescent="0.15">
      <c r="A78" s="3" t="s">
        <v>156</v>
      </c>
      <c r="B78" s="3" t="s">
        <v>195</v>
      </c>
      <c r="C78" s="3" t="s">
        <v>174</v>
      </c>
      <c r="D78" s="3" t="s">
        <v>194</v>
      </c>
      <c r="E78" s="4"/>
      <c r="F78" s="4">
        <f t="shared" si="25"/>
        <v>0</v>
      </c>
      <c r="G78" s="5">
        <f t="shared" si="26"/>
        <v>0</v>
      </c>
      <c r="H78" s="5"/>
      <c r="I78" s="5"/>
      <c r="J78" s="5"/>
      <c r="K78" s="5"/>
      <c r="L78" s="5"/>
      <c r="M78" s="5">
        <v>0</v>
      </c>
    </row>
    <row r="79" spans="1:13" x14ac:dyDescent="0.15">
      <c r="A79" s="3" t="s">
        <v>156</v>
      </c>
      <c r="B79" s="3" t="s">
        <v>196</v>
      </c>
      <c r="C79" s="3" t="s">
        <v>174</v>
      </c>
      <c r="D79" s="3" t="s">
        <v>197</v>
      </c>
      <c r="E79" s="4"/>
      <c r="F79" s="4">
        <f t="shared" si="25"/>
        <v>-1</v>
      </c>
      <c r="G79" s="5">
        <f t="shared" si="26"/>
        <v>1</v>
      </c>
      <c r="H79" s="5">
        <v>1</v>
      </c>
      <c r="I79" s="5"/>
      <c r="J79" s="5"/>
      <c r="K79" s="5"/>
      <c r="L79" s="5"/>
      <c r="M79" s="5">
        <v>0</v>
      </c>
    </row>
    <row r="80" spans="1:13" x14ac:dyDescent="0.15">
      <c r="A80" s="3" t="s">
        <v>15</v>
      </c>
      <c r="B80" s="3" t="s">
        <v>16</v>
      </c>
      <c r="C80" s="3" t="s">
        <v>198</v>
      </c>
      <c r="D80" s="3" t="s">
        <v>199</v>
      </c>
      <c r="E80" s="4" t="s">
        <v>200</v>
      </c>
      <c r="F80" s="4">
        <f t="shared" si="25"/>
        <v>150</v>
      </c>
      <c r="G80" s="5">
        <f t="shared" si="26"/>
        <v>330</v>
      </c>
      <c r="H80" s="5">
        <f t="shared" ref="H80:M80" si="27">+H81+H82</f>
        <v>150</v>
      </c>
      <c r="I80" s="5">
        <f t="shared" si="27"/>
        <v>100</v>
      </c>
      <c r="J80" s="5">
        <f t="shared" si="27"/>
        <v>45</v>
      </c>
      <c r="K80" s="5">
        <f t="shared" si="27"/>
        <v>35</v>
      </c>
      <c r="L80" s="5">
        <f t="shared" si="27"/>
        <v>0</v>
      </c>
      <c r="M80" s="5">
        <f t="shared" si="27"/>
        <v>0</v>
      </c>
    </row>
    <row r="81" spans="1:13" x14ac:dyDescent="0.15">
      <c r="A81" s="3" t="s">
        <v>201</v>
      </c>
      <c r="B81" s="3" t="s">
        <v>202</v>
      </c>
      <c r="C81" s="3" t="s">
        <v>198</v>
      </c>
      <c r="D81" s="3" t="s">
        <v>170</v>
      </c>
      <c r="E81" s="4"/>
      <c r="F81" s="4">
        <f t="shared" si="25"/>
        <v>-90</v>
      </c>
      <c r="G81" s="5">
        <f t="shared" si="26"/>
        <v>90</v>
      </c>
      <c r="H81" s="5">
        <v>35</v>
      </c>
      <c r="I81" s="5">
        <v>35</v>
      </c>
      <c r="J81" s="5">
        <v>10</v>
      </c>
      <c r="K81" s="5">
        <v>10</v>
      </c>
      <c r="L81" s="5">
        <v>0</v>
      </c>
      <c r="M81" s="5">
        <v>0</v>
      </c>
    </row>
    <row r="82" spans="1:13" x14ac:dyDescent="0.15">
      <c r="A82" s="3" t="s">
        <v>201</v>
      </c>
      <c r="B82" s="3" t="s">
        <v>203</v>
      </c>
      <c r="C82" s="3" t="s">
        <v>198</v>
      </c>
      <c r="D82" s="3" t="s">
        <v>170</v>
      </c>
      <c r="E82" s="4"/>
      <c r="F82" s="4">
        <f t="shared" si="25"/>
        <v>-240</v>
      </c>
      <c r="G82" s="5">
        <f t="shared" si="26"/>
        <v>240</v>
      </c>
      <c r="H82" s="5">
        <v>115</v>
      </c>
      <c r="I82" s="5">
        <v>65</v>
      </c>
      <c r="J82" s="5">
        <v>35</v>
      </c>
      <c r="K82" s="5">
        <v>25</v>
      </c>
      <c r="L82" s="5">
        <v>0</v>
      </c>
      <c r="M82" s="5">
        <v>0</v>
      </c>
    </row>
    <row r="83" spans="1:13" x14ac:dyDescent="0.15">
      <c r="A83" s="3" t="s">
        <v>15</v>
      </c>
      <c r="B83" s="3" t="s">
        <v>16</v>
      </c>
      <c r="C83" s="3" t="s">
        <v>204</v>
      </c>
      <c r="D83" s="3" t="s">
        <v>205</v>
      </c>
      <c r="E83" s="4" t="s">
        <v>206</v>
      </c>
      <c r="F83" s="4">
        <f t="shared" si="25"/>
        <v>0</v>
      </c>
      <c r="G83" s="5">
        <f t="shared" si="26"/>
        <v>289</v>
      </c>
      <c r="H83" s="5">
        <f t="shared" ref="H83:M83" si="28">+H84+H85</f>
        <v>70</v>
      </c>
      <c r="I83" s="5">
        <f t="shared" si="28"/>
        <v>66</v>
      </c>
      <c r="J83" s="5">
        <f t="shared" si="28"/>
        <v>69</v>
      </c>
      <c r="K83" s="5">
        <f t="shared" si="28"/>
        <v>34</v>
      </c>
      <c r="L83" s="5">
        <f t="shared" si="28"/>
        <v>41</v>
      </c>
      <c r="M83" s="5">
        <f t="shared" si="28"/>
        <v>9</v>
      </c>
    </row>
    <row r="84" spans="1:13" x14ac:dyDescent="0.15">
      <c r="A84" s="3" t="s">
        <v>177</v>
      </c>
      <c r="B84" s="3" t="s">
        <v>207</v>
      </c>
      <c r="C84" s="3" t="s">
        <v>204</v>
      </c>
      <c r="D84" s="3" t="s">
        <v>208</v>
      </c>
      <c r="E84" s="4"/>
      <c r="F84" s="4">
        <f t="shared" si="25"/>
        <v>-190</v>
      </c>
      <c r="G84" s="5">
        <f t="shared" si="26"/>
        <v>190</v>
      </c>
      <c r="H84" s="5">
        <v>44</v>
      </c>
      <c r="I84" s="5">
        <v>42</v>
      </c>
      <c r="J84" s="5">
        <v>51</v>
      </c>
      <c r="K84" s="5">
        <v>19</v>
      </c>
      <c r="L84" s="5">
        <v>25</v>
      </c>
      <c r="M84" s="5">
        <v>9</v>
      </c>
    </row>
    <row r="85" spans="1:13" x14ac:dyDescent="0.15">
      <c r="A85" s="3" t="s">
        <v>209</v>
      </c>
      <c r="B85" s="3" t="s">
        <v>210</v>
      </c>
      <c r="C85" s="3" t="s">
        <v>204</v>
      </c>
      <c r="D85" s="3" t="s">
        <v>208</v>
      </c>
      <c r="E85" s="4"/>
      <c r="F85" s="4">
        <f t="shared" si="25"/>
        <v>-99</v>
      </c>
      <c r="G85" s="5">
        <f t="shared" si="26"/>
        <v>99</v>
      </c>
      <c r="H85" s="5">
        <v>26</v>
      </c>
      <c r="I85" s="5">
        <v>24</v>
      </c>
      <c r="J85" s="5">
        <v>18</v>
      </c>
      <c r="K85" s="5">
        <v>15</v>
      </c>
      <c r="L85" s="5">
        <v>16</v>
      </c>
      <c r="M85" s="5">
        <v>0</v>
      </c>
    </row>
    <row r="86" spans="1:13" x14ac:dyDescent="0.15">
      <c r="A86" s="3" t="s">
        <v>15</v>
      </c>
      <c r="B86" s="3" t="s">
        <v>16</v>
      </c>
      <c r="C86" s="3" t="s">
        <v>211</v>
      </c>
      <c r="D86" s="3" t="s">
        <v>212</v>
      </c>
      <c r="E86" s="4" t="s">
        <v>213</v>
      </c>
      <c r="F86" s="4">
        <f t="shared" si="25"/>
        <v>0</v>
      </c>
      <c r="G86" s="5">
        <f t="shared" si="26"/>
        <v>50</v>
      </c>
      <c r="H86" s="5">
        <f t="shared" ref="H86:M86" si="29">+H87</f>
        <v>10</v>
      </c>
      <c r="I86" s="5">
        <f t="shared" si="29"/>
        <v>14</v>
      </c>
      <c r="J86" s="5">
        <f t="shared" si="29"/>
        <v>5</v>
      </c>
      <c r="K86" s="5">
        <f t="shared" si="29"/>
        <v>15</v>
      </c>
      <c r="L86" s="5">
        <f t="shared" si="29"/>
        <v>6</v>
      </c>
      <c r="M86" s="5">
        <f t="shared" si="29"/>
        <v>0</v>
      </c>
    </row>
    <row r="87" spans="1:13" x14ac:dyDescent="0.15">
      <c r="A87" s="3" t="s">
        <v>214</v>
      </c>
      <c r="B87" s="3" t="s">
        <v>215</v>
      </c>
      <c r="C87" s="3" t="s">
        <v>211</v>
      </c>
      <c r="D87" s="3" t="s">
        <v>170</v>
      </c>
      <c r="E87" s="4"/>
      <c r="F87" s="4">
        <f t="shared" si="25"/>
        <v>-50</v>
      </c>
      <c r="G87" s="5">
        <f t="shared" si="26"/>
        <v>50</v>
      </c>
      <c r="H87" s="5">
        <v>10</v>
      </c>
      <c r="I87" s="5">
        <v>14</v>
      </c>
      <c r="J87" s="5">
        <v>5</v>
      </c>
      <c r="K87" s="5">
        <v>15</v>
      </c>
      <c r="L87" s="5">
        <v>6</v>
      </c>
      <c r="M87" s="5">
        <v>0</v>
      </c>
    </row>
  </sheetData>
  <mergeCells count="14">
    <mergeCell ref="J4:J5"/>
    <mergeCell ref="K4:K5"/>
    <mergeCell ref="L4:L5"/>
    <mergeCell ref="M4:M5"/>
    <mergeCell ref="A2:M2"/>
    <mergeCell ref="A4:A5"/>
    <mergeCell ref="B4:B5"/>
    <mergeCell ref="C4:C5"/>
    <mergeCell ref="D4:D5"/>
    <mergeCell ref="E4:E5"/>
    <mergeCell ref="F4:F5"/>
    <mergeCell ref="G4:G5"/>
    <mergeCell ref="H4:H5"/>
    <mergeCell ref="I4:I5"/>
  </mergeCells>
  <phoneticPr fontId="2" type="noConversion"/>
  <pageMargins left="0.74803149606299213" right="0.74803149606299213" top="0.98425196850393704" bottom="0.98425196850393704" header="0.51181102362204722" footer="0.51181102362204722"/>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10</vt:i4>
      </vt:variant>
    </vt:vector>
  </HeadingPairs>
  <TitlesOfParts>
    <vt:vector size="11" baseType="lpstr">
      <vt:lpstr>基金 (3)</vt:lpstr>
      <vt:lpstr>'基金 (3)'!字段D076001.N.14.2</vt:lpstr>
      <vt:lpstr>'基金 (3)'!字段D076002.N.14.2</vt:lpstr>
      <vt:lpstr>'基金 (3)'!字段D076003.N.14.2</vt:lpstr>
      <vt:lpstr>'基金 (3)'!字段D076004.N.14.2</vt:lpstr>
      <vt:lpstr>'基金 (3)'!字段D076005.N.14.2</vt:lpstr>
      <vt:lpstr>'基金 (3)'!字段D076006.N.14.2</vt:lpstr>
      <vt:lpstr>'基金 (3)'!字段科目名称.C.100</vt:lpstr>
      <vt:lpstr>'基金 (3)'!字段日期.D.8</vt:lpstr>
      <vt:lpstr>'基金 (3)'!字段审批文件.C.30</vt:lpstr>
      <vt:lpstr>'基金 (3)'!字段预算科目.C.7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周文如</dc:creator>
  <cp:lastModifiedBy>周文如</cp:lastModifiedBy>
  <dcterms:created xsi:type="dcterms:W3CDTF">2019-03-05T01:03:13Z</dcterms:created>
  <dcterms:modified xsi:type="dcterms:W3CDTF">2019-03-05T01:15:22Z</dcterms:modified>
</cp:coreProperties>
</file>