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105" windowWidth="19320" windowHeight="11640"/>
  </bookViews>
  <sheets>
    <sheet name="一般 (2)" sheetId="1" r:id="rId1"/>
  </sheets>
  <calcPr calcId="144525" iterate="1"/>
</workbook>
</file>

<file path=xl/calcChain.xml><?xml version="1.0" encoding="utf-8"?>
<calcChain xmlns="http://schemas.openxmlformats.org/spreadsheetml/2006/main">
  <c r="G653" i="1" l="1"/>
  <c r="F653" i="1" s="1"/>
  <c r="G652" i="1"/>
  <c r="F652" i="1" s="1"/>
  <c r="G651" i="1"/>
  <c r="F651" i="1" s="1"/>
  <c r="G650" i="1"/>
  <c r="F650" i="1" s="1"/>
  <c r="G649" i="1"/>
  <c r="F649" i="1" s="1"/>
  <c r="G648" i="1"/>
  <c r="F648" i="1" s="1"/>
  <c r="M647" i="1"/>
  <c r="L647" i="1"/>
  <c r="L646" i="1" s="1"/>
  <c r="L645" i="1" s="1"/>
  <c r="K647" i="1"/>
  <c r="K646" i="1" s="1"/>
  <c r="J647" i="1"/>
  <c r="I647" i="1"/>
  <c r="H647" i="1"/>
  <c r="H646" i="1" s="1"/>
  <c r="H645" i="1" s="1"/>
  <c r="G647" i="1"/>
  <c r="F647" i="1" s="1"/>
  <c r="M646" i="1"/>
  <c r="M645" i="1" s="1"/>
  <c r="J646" i="1"/>
  <c r="I646" i="1"/>
  <c r="I645" i="1" s="1"/>
  <c r="E646" i="1"/>
  <c r="J645" i="1"/>
  <c r="F644" i="1"/>
  <c r="E643" i="1"/>
  <c r="F643" i="1" s="1"/>
  <c r="G642" i="1"/>
  <c r="F642" i="1" s="1"/>
  <c r="M641" i="1"/>
  <c r="L641" i="1"/>
  <c r="K641" i="1"/>
  <c r="J641" i="1"/>
  <c r="I641" i="1"/>
  <c r="H641" i="1"/>
  <c r="G640" i="1"/>
  <c r="F640" i="1" s="1"/>
  <c r="M639" i="1"/>
  <c r="L639" i="1"/>
  <c r="K639" i="1"/>
  <c r="K638" i="1" s="1"/>
  <c r="K637" i="1" s="1"/>
  <c r="J639" i="1"/>
  <c r="I639" i="1"/>
  <c r="H639" i="1"/>
  <c r="H638" i="1" s="1"/>
  <c r="L638" i="1"/>
  <c r="L637" i="1" s="1"/>
  <c r="E638" i="1"/>
  <c r="E637" i="1" s="1"/>
  <c r="G636" i="1"/>
  <c r="F636" i="1"/>
  <c r="G635" i="1"/>
  <c r="F635" i="1" s="1"/>
  <c r="G634" i="1"/>
  <c r="F634" i="1"/>
  <c r="G633" i="1"/>
  <c r="F633" i="1" s="1"/>
  <c r="G632" i="1"/>
  <c r="F632" i="1"/>
  <c r="M631" i="1"/>
  <c r="L631" i="1"/>
  <c r="K631" i="1"/>
  <c r="J631" i="1"/>
  <c r="I631" i="1"/>
  <c r="H631" i="1"/>
  <c r="G630" i="1"/>
  <c r="F630" i="1"/>
  <c r="G629" i="1"/>
  <c r="F629" i="1"/>
  <c r="G628" i="1"/>
  <c r="F628" i="1"/>
  <c r="M627" i="1"/>
  <c r="L627" i="1"/>
  <c r="K627" i="1"/>
  <c r="J627" i="1"/>
  <c r="I627" i="1"/>
  <c r="H627" i="1"/>
  <c r="G626" i="1"/>
  <c r="F626" i="1"/>
  <c r="M625" i="1"/>
  <c r="L625" i="1"/>
  <c r="K625" i="1"/>
  <c r="J625" i="1"/>
  <c r="J616" i="1" s="1"/>
  <c r="J615" i="1" s="1"/>
  <c r="I625" i="1"/>
  <c r="H625" i="1"/>
  <c r="G624" i="1"/>
  <c r="F624" i="1"/>
  <c r="G623" i="1"/>
  <c r="F623" i="1"/>
  <c r="G622" i="1"/>
  <c r="F622" i="1"/>
  <c r="G621" i="1"/>
  <c r="F621" i="1"/>
  <c r="L620" i="1"/>
  <c r="K620" i="1"/>
  <c r="K616" i="1" s="1"/>
  <c r="K615" i="1" s="1"/>
  <c r="J620" i="1"/>
  <c r="I620" i="1"/>
  <c r="H620" i="1"/>
  <c r="G620" i="1"/>
  <c r="F620" i="1" s="1"/>
  <c r="G619" i="1"/>
  <c r="F619" i="1" s="1"/>
  <c r="G618" i="1"/>
  <c r="F618" i="1" s="1"/>
  <c r="M617" i="1"/>
  <c r="M616" i="1" s="1"/>
  <c r="M615" i="1" s="1"/>
  <c r="L617" i="1"/>
  <c r="K617" i="1"/>
  <c r="J617" i="1"/>
  <c r="I617" i="1"/>
  <c r="H617" i="1"/>
  <c r="G617" i="1" s="1"/>
  <c r="F617" i="1" s="1"/>
  <c r="I616" i="1"/>
  <c r="I615" i="1" s="1"/>
  <c r="E616" i="1"/>
  <c r="G614" i="1"/>
  <c r="F614" i="1" s="1"/>
  <c r="G613" i="1"/>
  <c r="F613" i="1" s="1"/>
  <c r="M612" i="1"/>
  <c r="L612" i="1"/>
  <c r="K612" i="1"/>
  <c r="J612" i="1"/>
  <c r="I612" i="1"/>
  <c r="G612" i="1" s="1"/>
  <c r="F612" i="1" s="1"/>
  <c r="H612" i="1"/>
  <c r="G611" i="1"/>
  <c r="F611" i="1" s="1"/>
  <c r="G610" i="1"/>
  <c r="F610" i="1" s="1"/>
  <c r="G609" i="1"/>
  <c r="F609" i="1" s="1"/>
  <c r="M608" i="1"/>
  <c r="L608" i="1"/>
  <c r="K608" i="1"/>
  <c r="K603" i="1" s="1"/>
  <c r="K602" i="1" s="1"/>
  <c r="J608" i="1"/>
  <c r="J603" i="1" s="1"/>
  <c r="J602" i="1" s="1"/>
  <c r="I608" i="1"/>
  <c r="H608" i="1"/>
  <c r="G607" i="1"/>
  <c r="F607" i="1" s="1"/>
  <c r="G606" i="1"/>
  <c r="F606" i="1" s="1"/>
  <c r="G605" i="1"/>
  <c r="F605" i="1" s="1"/>
  <c r="M604" i="1"/>
  <c r="M603" i="1" s="1"/>
  <c r="M602" i="1" s="1"/>
  <c r="L604" i="1"/>
  <c r="L603" i="1" s="1"/>
  <c r="L602" i="1" s="1"/>
  <c r="K604" i="1"/>
  <c r="J604" i="1"/>
  <c r="I604" i="1"/>
  <c r="H604" i="1"/>
  <c r="H603" i="1" s="1"/>
  <c r="H602" i="1" s="1"/>
  <c r="E603" i="1"/>
  <c r="G601" i="1"/>
  <c r="F601" i="1" s="1"/>
  <c r="M600" i="1"/>
  <c r="M599" i="1" s="1"/>
  <c r="M598" i="1" s="1"/>
  <c r="L600" i="1"/>
  <c r="K600" i="1"/>
  <c r="J600" i="1"/>
  <c r="J599" i="1" s="1"/>
  <c r="J598" i="1" s="1"/>
  <c r="I600" i="1"/>
  <c r="G600" i="1" s="1"/>
  <c r="F600" i="1" s="1"/>
  <c r="H600" i="1"/>
  <c r="L599" i="1"/>
  <c r="K599" i="1"/>
  <c r="K598" i="1" s="1"/>
  <c r="H599" i="1"/>
  <c r="L598" i="1"/>
  <c r="H598" i="1"/>
  <c r="E598" i="1"/>
  <c r="G597" i="1"/>
  <c r="F597" i="1" s="1"/>
  <c r="G596" i="1"/>
  <c r="F596" i="1"/>
  <c r="G595" i="1"/>
  <c r="F595" i="1" s="1"/>
  <c r="G594" i="1"/>
  <c r="F594" i="1"/>
  <c r="G593" i="1"/>
  <c r="F593" i="1" s="1"/>
  <c r="G592" i="1"/>
  <c r="F592" i="1"/>
  <c r="M591" i="1"/>
  <c r="L591" i="1"/>
  <c r="K591" i="1"/>
  <c r="K590" i="1" s="1"/>
  <c r="J591" i="1"/>
  <c r="J590" i="1" s="1"/>
  <c r="I591" i="1"/>
  <c r="H591" i="1"/>
  <c r="M590" i="1"/>
  <c r="L590" i="1"/>
  <c r="I590" i="1"/>
  <c r="H590" i="1"/>
  <c r="G589" i="1"/>
  <c r="F589" i="1" s="1"/>
  <c r="M588" i="1"/>
  <c r="L588" i="1"/>
  <c r="L587" i="1" s="1"/>
  <c r="K588" i="1"/>
  <c r="K587" i="1" s="1"/>
  <c r="J588" i="1"/>
  <c r="I588" i="1"/>
  <c r="H588" i="1"/>
  <c r="H587" i="1" s="1"/>
  <c r="M587" i="1"/>
  <c r="J587" i="1"/>
  <c r="I587" i="1"/>
  <c r="G586" i="1"/>
  <c r="F586" i="1"/>
  <c r="G585" i="1"/>
  <c r="F585" i="1" s="1"/>
  <c r="G584" i="1"/>
  <c r="F584" i="1"/>
  <c r="G583" i="1"/>
  <c r="F583" i="1" s="1"/>
  <c r="M582" i="1"/>
  <c r="L582" i="1"/>
  <c r="L581" i="1" s="1"/>
  <c r="K582" i="1"/>
  <c r="K581" i="1" s="1"/>
  <c r="J582" i="1"/>
  <c r="I582" i="1"/>
  <c r="H582" i="1"/>
  <c r="H581" i="1" s="1"/>
  <c r="M581" i="1"/>
  <c r="M580" i="1" s="1"/>
  <c r="J581" i="1"/>
  <c r="I581" i="1"/>
  <c r="I580" i="1" s="1"/>
  <c r="E581" i="1"/>
  <c r="E580" i="1"/>
  <c r="G579" i="1"/>
  <c r="F579" i="1"/>
  <c r="G578" i="1"/>
  <c r="F578" i="1"/>
  <c r="M577" i="1"/>
  <c r="L577" i="1"/>
  <c r="K577" i="1"/>
  <c r="J577" i="1"/>
  <c r="I577" i="1"/>
  <c r="H577" i="1"/>
  <c r="G577" i="1" s="1"/>
  <c r="F577" i="1" s="1"/>
  <c r="G576" i="1"/>
  <c r="F576" i="1"/>
  <c r="G575" i="1"/>
  <c r="F575" i="1" s="1"/>
  <c r="G574" i="1"/>
  <c r="F574" i="1"/>
  <c r="G573" i="1"/>
  <c r="F573" i="1" s="1"/>
  <c r="G572" i="1"/>
  <c r="F572" i="1"/>
  <c r="G571" i="1"/>
  <c r="F571" i="1" s="1"/>
  <c r="M570" i="1"/>
  <c r="L570" i="1"/>
  <c r="L569" i="1" s="1"/>
  <c r="K570" i="1"/>
  <c r="K569" i="1" s="1"/>
  <c r="J570" i="1"/>
  <c r="J569" i="1" s="1"/>
  <c r="I570" i="1"/>
  <c r="H570" i="1"/>
  <c r="M569" i="1"/>
  <c r="I569" i="1"/>
  <c r="H569" i="1"/>
  <c r="E569" i="1"/>
  <c r="G568" i="1"/>
  <c r="F568" i="1" s="1"/>
  <c r="M567" i="1"/>
  <c r="M566" i="1" s="1"/>
  <c r="M565" i="1" s="1"/>
  <c r="L567" i="1"/>
  <c r="L566" i="1" s="1"/>
  <c r="K567" i="1"/>
  <c r="J567" i="1"/>
  <c r="I567" i="1"/>
  <c r="I566" i="1" s="1"/>
  <c r="H567" i="1"/>
  <c r="H566" i="1" s="1"/>
  <c r="H565" i="1" s="1"/>
  <c r="K566" i="1"/>
  <c r="J566" i="1"/>
  <c r="E566" i="1"/>
  <c r="G564" i="1"/>
  <c r="F564" i="1" s="1"/>
  <c r="G563" i="1"/>
  <c r="F563" i="1" s="1"/>
  <c r="G562" i="1"/>
  <c r="F562" i="1" s="1"/>
  <c r="M561" i="1"/>
  <c r="L561" i="1"/>
  <c r="K561" i="1"/>
  <c r="J561" i="1"/>
  <c r="I561" i="1"/>
  <c r="H561" i="1"/>
  <c r="G560" i="1"/>
  <c r="F560" i="1" s="1"/>
  <c r="M559" i="1"/>
  <c r="L559" i="1"/>
  <c r="K559" i="1"/>
  <c r="J559" i="1"/>
  <c r="J558" i="1" s="1"/>
  <c r="I559" i="1"/>
  <c r="H559" i="1"/>
  <c r="G559" i="1" s="1"/>
  <c r="F559" i="1" s="1"/>
  <c r="L558" i="1"/>
  <c r="K558" i="1"/>
  <c r="H558" i="1"/>
  <c r="E558" i="1"/>
  <c r="G557" i="1"/>
  <c r="F557" i="1" s="1"/>
  <c r="G556" i="1"/>
  <c r="F556" i="1"/>
  <c r="M555" i="1"/>
  <c r="M554" i="1" s="1"/>
  <c r="L555" i="1"/>
  <c r="K555" i="1"/>
  <c r="J555" i="1"/>
  <c r="I555" i="1"/>
  <c r="I554" i="1" s="1"/>
  <c r="H555" i="1"/>
  <c r="L554" i="1"/>
  <c r="K554" i="1"/>
  <c r="J554" i="1"/>
  <c r="H554" i="1"/>
  <c r="E554" i="1"/>
  <c r="E543" i="1" s="1"/>
  <c r="F553" i="1"/>
  <c r="G552" i="1"/>
  <c r="F552" i="1" s="1"/>
  <c r="G551" i="1"/>
  <c r="F551" i="1" s="1"/>
  <c r="G550" i="1"/>
  <c r="F550" i="1" s="1"/>
  <c r="G549" i="1"/>
  <c r="F549" i="1" s="1"/>
  <c r="G548" i="1"/>
  <c r="F548" i="1" s="1"/>
  <c r="M547" i="1"/>
  <c r="L547" i="1"/>
  <c r="K547" i="1"/>
  <c r="J547" i="1"/>
  <c r="I547" i="1"/>
  <c r="H547" i="1"/>
  <c r="G546" i="1"/>
  <c r="F546" i="1" s="1"/>
  <c r="M545" i="1"/>
  <c r="M544" i="1" s="1"/>
  <c r="L545" i="1"/>
  <c r="K545" i="1"/>
  <c r="J545" i="1"/>
  <c r="J544" i="1" s="1"/>
  <c r="I545" i="1"/>
  <c r="H545" i="1"/>
  <c r="K544" i="1"/>
  <c r="I544" i="1"/>
  <c r="E544" i="1"/>
  <c r="F542" i="1"/>
  <c r="G541" i="1"/>
  <c r="F541" i="1" s="1"/>
  <c r="G540" i="1"/>
  <c r="F540" i="1" s="1"/>
  <c r="G539" i="1"/>
  <c r="F539" i="1" s="1"/>
  <c r="G538" i="1"/>
  <c r="F538" i="1" s="1"/>
  <c r="G537" i="1"/>
  <c r="F537" i="1" s="1"/>
  <c r="G536" i="1"/>
  <c r="F536" i="1" s="1"/>
  <c r="G535" i="1"/>
  <c r="F535" i="1" s="1"/>
  <c r="G534" i="1"/>
  <c r="F534" i="1" s="1"/>
  <c r="G533" i="1"/>
  <c r="F533" i="1" s="1"/>
  <c r="G532" i="1"/>
  <c r="F532" i="1" s="1"/>
  <c r="G531" i="1"/>
  <c r="F531" i="1" s="1"/>
  <c r="G530" i="1"/>
  <c r="F530" i="1" s="1"/>
  <c r="G529" i="1"/>
  <c r="F529" i="1" s="1"/>
  <c r="G528" i="1"/>
  <c r="F528" i="1" s="1"/>
  <c r="G527" i="1"/>
  <c r="F527" i="1" s="1"/>
  <c r="G526" i="1"/>
  <c r="F526" i="1" s="1"/>
  <c r="G525" i="1"/>
  <c r="F525" i="1" s="1"/>
  <c r="M524" i="1"/>
  <c r="L524" i="1"/>
  <c r="K524" i="1"/>
  <c r="J524" i="1"/>
  <c r="I524" i="1"/>
  <c r="H524" i="1"/>
  <c r="G523" i="1"/>
  <c r="F523" i="1" s="1"/>
  <c r="G522" i="1"/>
  <c r="F522" i="1" s="1"/>
  <c r="G521" i="1"/>
  <c r="F521" i="1" s="1"/>
  <c r="G520" i="1"/>
  <c r="F520" i="1" s="1"/>
  <c r="G519" i="1"/>
  <c r="F519" i="1"/>
  <c r="G518" i="1"/>
  <c r="F518" i="1" s="1"/>
  <c r="M517" i="1"/>
  <c r="L517" i="1"/>
  <c r="K517" i="1"/>
  <c r="J517" i="1"/>
  <c r="I517" i="1"/>
  <c r="H517" i="1"/>
  <c r="G516" i="1"/>
  <c r="F516" i="1" s="1"/>
  <c r="G515" i="1"/>
  <c r="F515" i="1" s="1"/>
  <c r="G514" i="1"/>
  <c r="F514" i="1" s="1"/>
  <c r="M513" i="1"/>
  <c r="L513" i="1"/>
  <c r="K513" i="1"/>
  <c r="J513" i="1"/>
  <c r="I513" i="1"/>
  <c r="H513" i="1"/>
  <c r="M512" i="1"/>
  <c r="L512" i="1"/>
  <c r="I512" i="1"/>
  <c r="H512" i="1"/>
  <c r="E512" i="1"/>
  <c r="G511" i="1"/>
  <c r="F511" i="1" s="1"/>
  <c r="G510" i="1"/>
  <c r="F510" i="1" s="1"/>
  <c r="G509" i="1"/>
  <c r="F509" i="1" s="1"/>
  <c r="G508" i="1"/>
  <c r="F508" i="1" s="1"/>
  <c r="M507" i="1"/>
  <c r="L507" i="1"/>
  <c r="L506" i="1" s="1"/>
  <c r="K507" i="1"/>
  <c r="J507" i="1"/>
  <c r="I507" i="1"/>
  <c r="H507" i="1"/>
  <c r="H506" i="1" s="1"/>
  <c r="M506" i="1"/>
  <c r="K506" i="1"/>
  <c r="J506" i="1"/>
  <c r="I506" i="1"/>
  <c r="G505" i="1"/>
  <c r="F505" i="1" s="1"/>
  <c r="G504" i="1"/>
  <c r="F504" i="1" s="1"/>
  <c r="G503" i="1"/>
  <c r="F503" i="1" s="1"/>
  <c r="M502" i="1"/>
  <c r="L502" i="1"/>
  <c r="L497" i="1" s="1"/>
  <c r="K502" i="1"/>
  <c r="J502" i="1"/>
  <c r="I502" i="1"/>
  <c r="H502" i="1"/>
  <c r="G501" i="1"/>
  <c r="F501" i="1"/>
  <c r="G500" i="1"/>
  <c r="F500" i="1" s="1"/>
  <c r="G499" i="1"/>
  <c r="F499" i="1" s="1"/>
  <c r="M498" i="1"/>
  <c r="L498" i="1"/>
  <c r="K498" i="1"/>
  <c r="J498" i="1"/>
  <c r="I498" i="1"/>
  <c r="H498" i="1"/>
  <c r="M497" i="1"/>
  <c r="J497" i="1"/>
  <c r="I497" i="1"/>
  <c r="E497" i="1"/>
  <c r="G496" i="1"/>
  <c r="F496" i="1" s="1"/>
  <c r="G495" i="1"/>
  <c r="F495" i="1"/>
  <c r="G494" i="1"/>
  <c r="F494" i="1" s="1"/>
  <c r="G493" i="1"/>
  <c r="F493" i="1"/>
  <c r="M492" i="1"/>
  <c r="L492" i="1"/>
  <c r="K492" i="1"/>
  <c r="J492" i="1"/>
  <c r="I492" i="1"/>
  <c r="H492" i="1"/>
  <c r="G491" i="1"/>
  <c r="F491" i="1"/>
  <c r="G490" i="1"/>
  <c r="F490" i="1" s="1"/>
  <c r="G489" i="1"/>
  <c r="F489" i="1"/>
  <c r="M488" i="1"/>
  <c r="K488" i="1"/>
  <c r="H488" i="1"/>
  <c r="G487" i="1"/>
  <c r="F487" i="1" s="1"/>
  <c r="M486" i="1"/>
  <c r="L486" i="1"/>
  <c r="K486" i="1"/>
  <c r="J486" i="1"/>
  <c r="I486" i="1"/>
  <c r="G486" i="1" s="1"/>
  <c r="F486" i="1" s="1"/>
  <c r="H486" i="1"/>
  <c r="L485" i="1"/>
  <c r="I485" i="1"/>
  <c r="H485" i="1"/>
  <c r="E485" i="1"/>
  <c r="G484" i="1"/>
  <c r="F484" i="1" s="1"/>
  <c r="G483" i="1"/>
  <c r="F483" i="1" s="1"/>
  <c r="G482" i="1"/>
  <c r="F482" i="1" s="1"/>
  <c r="G481" i="1"/>
  <c r="F481" i="1" s="1"/>
  <c r="G480" i="1"/>
  <c r="F480" i="1" s="1"/>
  <c r="G479" i="1"/>
  <c r="F479" i="1" s="1"/>
  <c r="M478" i="1"/>
  <c r="L478" i="1"/>
  <c r="K478" i="1"/>
  <c r="J478" i="1"/>
  <c r="I478" i="1"/>
  <c r="H478" i="1"/>
  <c r="G477" i="1"/>
  <c r="F477" i="1" s="1"/>
  <c r="M476" i="1"/>
  <c r="L476" i="1"/>
  <c r="K476" i="1"/>
  <c r="J476" i="1"/>
  <c r="I476" i="1"/>
  <c r="H476" i="1"/>
  <c r="G475" i="1"/>
  <c r="F475" i="1"/>
  <c r="M474" i="1"/>
  <c r="L474" i="1"/>
  <c r="K474" i="1"/>
  <c r="J474" i="1"/>
  <c r="I474" i="1"/>
  <c r="H474" i="1"/>
  <c r="G473" i="1"/>
  <c r="F473" i="1"/>
  <c r="M472" i="1"/>
  <c r="L472" i="1"/>
  <c r="K472" i="1"/>
  <c r="J472" i="1"/>
  <c r="G472" i="1" s="1"/>
  <c r="F472" i="1" s="1"/>
  <c r="I472" i="1"/>
  <c r="H472" i="1"/>
  <c r="G471" i="1"/>
  <c r="F471" i="1"/>
  <c r="M470" i="1"/>
  <c r="L470" i="1"/>
  <c r="K470" i="1"/>
  <c r="J470" i="1"/>
  <c r="I470" i="1"/>
  <c r="H470" i="1"/>
  <c r="G469" i="1"/>
  <c r="F469" i="1"/>
  <c r="M468" i="1"/>
  <c r="L468" i="1"/>
  <c r="K468" i="1"/>
  <c r="J468" i="1"/>
  <c r="G468" i="1" s="1"/>
  <c r="F468" i="1" s="1"/>
  <c r="I468" i="1"/>
  <c r="H468" i="1"/>
  <c r="G467" i="1"/>
  <c r="F467" i="1" s="1"/>
  <c r="M466" i="1"/>
  <c r="L466" i="1"/>
  <c r="K466" i="1"/>
  <c r="K463" i="1" s="1"/>
  <c r="J466" i="1"/>
  <c r="I466" i="1"/>
  <c r="H466" i="1"/>
  <c r="G465" i="1"/>
  <c r="F465" i="1" s="1"/>
  <c r="M464" i="1"/>
  <c r="L464" i="1"/>
  <c r="K464" i="1"/>
  <c r="J464" i="1"/>
  <c r="I464" i="1"/>
  <c r="H464" i="1"/>
  <c r="E463" i="1"/>
  <c r="G462" i="1"/>
  <c r="F462" i="1" s="1"/>
  <c r="G461" i="1"/>
  <c r="F461" i="1" s="1"/>
  <c r="G460" i="1"/>
  <c r="F460" i="1"/>
  <c r="G459" i="1"/>
  <c r="F459" i="1" s="1"/>
  <c r="G458" i="1"/>
  <c r="F458" i="1" s="1"/>
  <c r="G457" i="1"/>
  <c r="F457" i="1" s="1"/>
  <c r="G456" i="1"/>
  <c r="F456" i="1"/>
  <c r="G455" i="1"/>
  <c r="F455" i="1" s="1"/>
  <c r="G454" i="1"/>
  <c r="F454" i="1" s="1"/>
  <c r="M453" i="1"/>
  <c r="L453" i="1"/>
  <c r="K453" i="1"/>
  <c r="J453" i="1"/>
  <c r="I453" i="1"/>
  <c r="G453" i="1" s="1"/>
  <c r="F453" i="1" s="1"/>
  <c r="H453" i="1"/>
  <c r="G452" i="1"/>
  <c r="F452" i="1" s="1"/>
  <c r="G451" i="1"/>
  <c r="F451" i="1"/>
  <c r="G450" i="1"/>
  <c r="F450" i="1" s="1"/>
  <c r="G449" i="1"/>
  <c r="F449" i="1" s="1"/>
  <c r="M448" i="1"/>
  <c r="L448" i="1"/>
  <c r="K448" i="1"/>
  <c r="J448" i="1"/>
  <c r="I448" i="1"/>
  <c r="H448" i="1"/>
  <c r="F447" i="1"/>
  <c r="G446" i="1"/>
  <c r="F446" i="1"/>
  <c r="G445" i="1"/>
  <c r="F445" i="1"/>
  <c r="G444" i="1"/>
  <c r="F444" i="1"/>
  <c r="M443" i="1"/>
  <c r="L443" i="1"/>
  <c r="K443" i="1"/>
  <c r="J443" i="1"/>
  <c r="I443" i="1"/>
  <c r="H443" i="1"/>
  <c r="G442" i="1"/>
  <c r="F442" i="1" s="1"/>
  <c r="M441" i="1"/>
  <c r="L441" i="1"/>
  <c r="K441" i="1"/>
  <c r="K440" i="1" s="1"/>
  <c r="J441" i="1"/>
  <c r="I441" i="1"/>
  <c r="G441" i="1" s="1"/>
  <c r="F441" i="1" s="1"/>
  <c r="H441" i="1"/>
  <c r="E440" i="1"/>
  <c r="G439" i="1"/>
  <c r="F439" i="1" s="1"/>
  <c r="G438" i="1"/>
  <c r="F438" i="1" s="1"/>
  <c r="G437" i="1"/>
  <c r="F437" i="1" s="1"/>
  <c r="G436" i="1"/>
  <c r="F436" i="1" s="1"/>
  <c r="G435" i="1"/>
  <c r="F435" i="1"/>
  <c r="G434" i="1"/>
  <c r="F434" i="1" s="1"/>
  <c r="G433" i="1"/>
  <c r="F433" i="1" s="1"/>
  <c r="G432" i="1"/>
  <c r="F432" i="1" s="1"/>
  <c r="G431" i="1"/>
  <c r="F431" i="1"/>
  <c r="G430" i="1"/>
  <c r="F430" i="1" s="1"/>
  <c r="G429" i="1"/>
  <c r="F429" i="1" s="1"/>
  <c r="G428" i="1"/>
  <c r="F428" i="1" s="1"/>
  <c r="G427" i="1"/>
  <c r="F427" i="1"/>
  <c r="G426" i="1"/>
  <c r="F426" i="1" s="1"/>
  <c r="G425" i="1"/>
  <c r="F425" i="1" s="1"/>
  <c r="G424" i="1"/>
  <c r="F424" i="1" s="1"/>
  <c r="M423" i="1"/>
  <c r="L423" i="1"/>
  <c r="K423" i="1"/>
  <c r="J423" i="1"/>
  <c r="I423" i="1"/>
  <c r="H423" i="1"/>
  <c r="G422" i="1"/>
  <c r="F422" i="1" s="1"/>
  <c r="G421" i="1"/>
  <c r="F421" i="1" s="1"/>
  <c r="G420" i="1"/>
  <c r="F420" i="1" s="1"/>
  <c r="G419" i="1"/>
  <c r="F419" i="1" s="1"/>
  <c r="M418" i="1"/>
  <c r="L418" i="1"/>
  <c r="K418" i="1"/>
  <c r="J418" i="1"/>
  <c r="I418" i="1"/>
  <c r="H418" i="1"/>
  <c r="G417" i="1"/>
  <c r="F417" i="1" s="1"/>
  <c r="G416" i="1"/>
  <c r="F416" i="1" s="1"/>
  <c r="M415" i="1"/>
  <c r="L415" i="1"/>
  <c r="K415" i="1"/>
  <c r="K414" i="1" s="1"/>
  <c r="J415" i="1"/>
  <c r="I415" i="1"/>
  <c r="G415" i="1" s="1"/>
  <c r="F415" i="1" s="1"/>
  <c r="H415" i="1"/>
  <c r="J414" i="1"/>
  <c r="E414" i="1"/>
  <c r="G412" i="1"/>
  <c r="F412" i="1" s="1"/>
  <c r="M411" i="1"/>
  <c r="L411" i="1"/>
  <c r="L410" i="1" s="1"/>
  <c r="K411" i="1"/>
  <c r="K410" i="1" s="1"/>
  <c r="J411" i="1"/>
  <c r="I411" i="1"/>
  <c r="H411" i="1"/>
  <c r="H410" i="1" s="1"/>
  <c r="M410" i="1"/>
  <c r="J410" i="1"/>
  <c r="I410" i="1"/>
  <c r="E410" i="1"/>
  <c r="G409" i="1"/>
  <c r="F409" i="1" s="1"/>
  <c r="G408" i="1"/>
  <c r="F408" i="1"/>
  <c r="G407" i="1"/>
  <c r="F407" i="1" s="1"/>
  <c r="M406" i="1"/>
  <c r="L406" i="1"/>
  <c r="K406" i="1"/>
  <c r="K405" i="1" s="1"/>
  <c r="J406" i="1"/>
  <c r="I406" i="1"/>
  <c r="H406" i="1"/>
  <c r="M405" i="1"/>
  <c r="L405" i="1"/>
  <c r="I405" i="1"/>
  <c r="I394" i="1" s="1"/>
  <c r="H405" i="1"/>
  <c r="G404" i="1"/>
  <c r="F404" i="1"/>
  <c r="M403" i="1"/>
  <c r="M402" i="1" s="1"/>
  <c r="L403" i="1"/>
  <c r="K403" i="1"/>
  <c r="J403" i="1"/>
  <c r="J402" i="1" s="1"/>
  <c r="I403" i="1"/>
  <c r="I402" i="1" s="1"/>
  <c r="H403" i="1"/>
  <c r="L402" i="1"/>
  <c r="K402" i="1"/>
  <c r="H402" i="1"/>
  <c r="G401" i="1"/>
  <c r="F401" i="1" s="1"/>
  <c r="G400" i="1"/>
  <c r="F400" i="1" s="1"/>
  <c r="M399" i="1"/>
  <c r="M398" i="1" s="1"/>
  <c r="L399" i="1"/>
  <c r="K399" i="1"/>
  <c r="K398" i="1" s="1"/>
  <c r="J399" i="1"/>
  <c r="I399" i="1"/>
  <c r="I398" i="1" s="1"/>
  <c r="H399" i="1"/>
  <c r="L398" i="1"/>
  <c r="J398" i="1"/>
  <c r="H398" i="1"/>
  <c r="E398" i="1"/>
  <c r="G397" i="1"/>
  <c r="F397" i="1" s="1"/>
  <c r="M396" i="1"/>
  <c r="M395" i="1" s="1"/>
  <c r="L396" i="1"/>
  <c r="K396" i="1"/>
  <c r="K395" i="1" s="1"/>
  <c r="J396" i="1"/>
  <c r="I396" i="1"/>
  <c r="I395" i="1" s="1"/>
  <c r="H396" i="1"/>
  <c r="G396" i="1"/>
  <c r="F396" i="1" s="1"/>
  <c r="L395" i="1"/>
  <c r="J395" i="1"/>
  <c r="H395" i="1"/>
  <c r="E395" i="1"/>
  <c r="F393" i="1"/>
  <c r="E392" i="1"/>
  <c r="F392" i="1" s="1"/>
  <c r="F391" i="1"/>
  <c r="E390" i="1"/>
  <c r="F390" i="1" s="1"/>
  <c r="G389" i="1"/>
  <c r="F389" i="1"/>
  <c r="G388" i="1"/>
  <c r="F388" i="1" s="1"/>
  <c r="M387" i="1"/>
  <c r="M386" i="1" s="1"/>
  <c r="L387" i="1"/>
  <c r="K387" i="1"/>
  <c r="K386" i="1" s="1"/>
  <c r="J387" i="1"/>
  <c r="I387" i="1"/>
  <c r="H387" i="1"/>
  <c r="H386" i="1" s="1"/>
  <c r="L386" i="1"/>
  <c r="J386" i="1"/>
  <c r="E386" i="1"/>
  <c r="G385" i="1"/>
  <c r="F385" i="1" s="1"/>
  <c r="M384" i="1"/>
  <c r="L384" i="1"/>
  <c r="K384" i="1"/>
  <c r="K383" i="1" s="1"/>
  <c r="J384" i="1"/>
  <c r="J383" i="1" s="1"/>
  <c r="I384" i="1"/>
  <c r="H384" i="1"/>
  <c r="M383" i="1"/>
  <c r="L383" i="1"/>
  <c r="I383" i="1"/>
  <c r="H383" i="1"/>
  <c r="E383" i="1"/>
  <c r="G382" i="1"/>
  <c r="F382" i="1" s="1"/>
  <c r="G381" i="1"/>
  <c r="F381" i="1" s="1"/>
  <c r="M380" i="1"/>
  <c r="M379" i="1" s="1"/>
  <c r="L380" i="1"/>
  <c r="L379" i="1" s="1"/>
  <c r="K380" i="1"/>
  <c r="J380" i="1"/>
  <c r="I380" i="1"/>
  <c r="I379" i="1" s="1"/>
  <c r="H380" i="1"/>
  <c r="H379" i="1" s="1"/>
  <c r="K379" i="1"/>
  <c r="J379" i="1"/>
  <c r="E379" i="1"/>
  <c r="G378" i="1"/>
  <c r="F378" i="1" s="1"/>
  <c r="G377" i="1"/>
  <c r="F377" i="1" s="1"/>
  <c r="M376" i="1"/>
  <c r="M375" i="1" s="1"/>
  <c r="L376" i="1"/>
  <c r="K376" i="1"/>
  <c r="J376" i="1"/>
  <c r="J375" i="1" s="1"/>
  <c r="I376" i="1"/>
  <c r="H376" i="1"/>
  <c r="L375" i="1"/>
  <c r="K375" i="1"/>
  <c r="H375" i="1"/>
  <c r="E375" i="1"/>
  <c r="G374" i="1"/>
  <c r="F374" i="1" s="1"/>
  <c r="G373" i="1"/>
  <c r="F373" i="1"/>
  <c r="G372" i="1"/>
  <c r="F372" i="1" s="1"/>
  <c r="M371" i="1"/>
  <c r="L371" i="1"/>
  <c r="K371" i="1"/>
  <c r="J371" i="1"/>
  <c r="I371" i="1"/>
  <c r="H371" i="1"/>
  <c r="G370" i="1"/>
  <c r="F370" i="1" s="1"/>
  <c r="G369" i="1"/>
  <c r="F369" i="1"/>
  <c r="G368" i="1"/>
  <c r="F368" i="1" s="1"/>
  <c r="M367" i="1"/>
  <c r="L367" i="1"/>
  <c r="K367" i="1"/>
  <c r="K357" i="1" s="1"/>
  <c r="J367" i="1"/>
  <c r="I367" i="1"/>
  <c r="H367" i="1"/>
  <c r="G366" i="1"/>
  <c r="F366" i="1" s="1"/>
  <c r="G365" i="1"/>
  <c r="F365" i="1"/>
  <c r="G364" i="1"/>
  <c r="F364" i="1" s="1"/>
  <c r="G363" i="1"/>
  <c r="F363" i="1"/>
  <c r="G362" i="1"/>
  <c r="F362" i="1" s="1"/>
  <c r="G361" i="1"/>
  <c r="F361" i="1"/>
  <c r="G360" i="1"/>
  <c r="F360" i="1" s="1"/>
  <c r="G359" i="1"/>
  <c r="F359" i="1"/>
  <c r="M358" i="1"/>
  <c r="M357" i="1" s="1"/>
  <c r="L358" i="1"/>
  <c r="K358" i="1"/>
  <c r="J358" i="1"/>
  <c r="J357" i="1" s="1"/>
  <c r="I358" i="1"/>
  <c r="H358" i="1"/>
  <c r="I357" i="1"/>
  <c r="E357" i="1"/>
  <c r="G355" i="1"/>
  <c r="F355" i="1"/>
  <c r="G354" i="1"/>
  <c r="F354" i="1" s="1"/>
  <c r="M353" i="1"/>
  <c r="L353" i="1"/>
  <c r="L352" i="1" s="1"/>
  <c r="K353" i="1"/>
  <c r="K352" i="1" s="1"/>
  <c r="J353" i="1"/>
  <c r="I353" i="1"/>
  <c r="H353" i="1"/>
  <c r="M352" i="1"/>
  <c r="J352" i="1"/>
  <c r="I352" i="1"/>
  <c r="E352" i="1"/>
  <c r="G351" i="1"/>
  <c r="F351" i="1" s="1"/>
  <c r="G350" i="1"/>
  <c r="F350" i="1" s="1"/>
  <c r="G349" i="1"/>
  <c r="F349" i="1" s="1"/>
  <c r="G348" i="1"/>
  <c r="F348" i="1" s="1"/>
  <c r="G347" i="1"/>
  <c r="F347" i="1" s="1"/>
  <c r="G346" i="1"/>
  <c r="F346" i="1" s="1"/>
  <c r="G345" i="1"/>
  <c r="F345" i="1" s="1"/>
  <c r="G344" i="1"/>
  <c r="F344" i="1" s="1"/>
  <c r="G343" i="1"/>
  <c r="F343" i="1" s="1"/>
  <c r="M342" i="1"/>
  <c r="L342" i="1"/>
  <c r="K342" i="1"/>
  <c r="K341" i="1" s="1"/>
  <c r="J342" i="1"/>
  <c r="I342" i="1"/>
  <c r="H342" i="1"/>
  <c r="M341" i="1"/>
  <c r="L341" i="1"/>
  <c r="I341" i="1"/>
  <c r="H341" i="1"/>
  <c r="E341" i="1"/>
  <c r="F340" i="1"/>
  <c r="G339" i="1"/>
  <c r="F339" i="1" s="1"/>
  <c r="G338" i="1"/>
  <c r="F338" i="1" s="1"/>
  <c r="G337" i="1"/>
  <c r="F337" i="1" s="1"/>
  <c r="G336" i="1"/>
  <c r="F336" i="1" s="1"/>
  <c r="G335" i="1"/>
  <c r="F335" i="1" s="1"/>
  <c r="M334" i="1"/>
  <c r="M333" i="1" s="1"/>
  <c r="L334" i="1"/>
  <c r="K334" i="1"/>
  <c r="J334" i="1"/>
  <c r="J333" i="1" s="1"/>
  <c r="I334" i="1"/>
  <c r="I333" i="1" s="1"/>
  <c r="H334" i="1"/>
  <c r="G334" i="1" s="1"/>
  <c r="F334" i="1" s="1"/>
  <c r="L333" i="1"/>
  <c r="K333" i="1"/>
  <c r="H333" i="1"/>
  <c r="E333" i="1"/>
  <c r="G332" i="1"/>
  <c r="F332" i="1"/>
  <c r="G331" i="1"/>
  <c r="F331" i="1" s="1"/>
  <c r="M330" i="1"/>
  <c r="L330" i="1"/>
  <c r="K330" i="1"/>
  <c r="J330" i="1"/>
  <c r="I330" i="1"/>
  <c r="H330" i="1"/>
  <c r="G330" i="1" s="1"/>
  <c r="F330" i="1" s="1"/>
  <c r="G329" i="1"/>
  <c r="F329" i="1" s="1"/>
  <c r="M328" i="1"/>
  <c r="L328" i="1"/>
  <c r="L322" i="1" s="1"/>
  <c r="K328" i="1"/>
  <c r="J328" i="1"/>
  <c r="I328" i="1"/>
  <c r="I322" i="1" s="1"/>
  <c r="H328" i="1"/>
  <c r="G328" i="1" s="1"/>
  <c r="F328" i="1" s="1"/>
  <c r="F327" i="1"/>
  <c r="F326" i="1"/>
  <c r="F325" i="1"/>
  <c r="G324" i="1"/>
  <c r="F324" i="1" s="1"/>
  <c r="M323" i="1"/>
  <c r="L323" i="1"/>
  <c r="K323" i="1"/>
  <c r="K322" i="1" s="1"/>
  <c r="J323" i="1"/>
  <c r="I323" i="1"/>
  <c r="H323" i="1"/>
  <c r="G323" i="1"/>
  <c r="F323" i="1" s="1"/>
  <c r="M322" i="1"/>
  <c r="E322" i="1"/>
  <c r="G321" i="1"/>
  <c r="F321" i="1" s="1"/>
  <c r="G320" i="1"/>
  <c r="F320" i="1"/>
  <c r="G319" i="1"/>
  <c r="F319" i="1" s="1"/>
  <c r="G318" i="1"/>
  <c r="F318" i="1"/>
  <c r="G317" i="1"/>
  <c r="F317" i="1" s="1"/>
  <c r="G316" i="1"/>
  <c r="F316" i="1"/>
  <c r="G315" i="1"/>
  <c r="F315" i="1" s="1"/>
  <c r="G314" i="1"/>
  <c r="F314" i="1"/>
  <c r="G313" i="1"/>
  <c r="F313" i="1" s="1"/>
  <c r="G312" i="1"/>
  <c r="F312" i="1"/>
  <c r="G311" i="1"/>
  <c r="F311" i="1" s="1"/>
  <c r="M310" i="1"/>
  <c r="L310" i="1"/>
  <c r="K310" i="1"/>
  <c r="K306" i="1" s="1"/>
  <c r="J310" i="1"/>
  <c r="I310" i="1"/>
  <c r="H310" i="1"/>
  <c r="G309" i="1"/>
  <c r="F309" i="1" s="1"/>
  <c r="G308" i="1"/>
  <c r="F308" i="1"/>
  <c r="M307" i="1"/>
  <c r="M306" i="1" s="1"/>
  <c r="L307" i="1"/>
  <c r="L306" i="1" s="1"/>
  <c r="K307" i="1"/>
  <c r="J307" i="1"/>
  <c r="I307" i="1"/>
  <c r="I306" i="1" s="1"/>
  <c r="H307" i="1"/>
  <c r="J306" i="1"/>
  <c r="E306" i="1"/>
  <c r="G305" i="1"/>
  <c r="F305" i="1" s="1"/>
  <c r="G304" i="1"/>
  <c r="F304" i="1" s="1"/>
  <c r="M303" i="1"/>
  <c r="M302" i="1" s="1"/>
  <c r="L303" i="1"/>
  <c r="K303" i="1"/>
  <c r="K302" i="1" s="1"/>
  <c r="J303" i="1"/>
  <c r="J302" i="1" s="1"/>
  <c r="I303" i="1"/>
  <c r="I302" i="1" s="1"/>
  <c r="H303" i="1"/>
  <c r="L302" i="1"/>
  <c r="H302" i="1"/>
  <c r="E302" i="1"/>
  <c r="G301" i="1"/>
  <c r="F301" i="1" s="1"/>
  <c r="G300" i="1"/>
  <c r="F300" i="1"/>
  <c r="M299" i="1"/>
  <c r="L299" i="1"/>
  <c r="K299" i="1"/>
  <c r="I299" i="1"/>
  <c r="H299" i="1"/>
  <c r="G299" i="1" s="1"/>
  <c r="F299" i="1" s="1"/>
  <c r="G298" i="1"/>
  <c r="F298" i="1" s="1"/>
  <c r="G297" i="1"/>
  <c r="F297" i="1" s="1"/>
  <c r="G296" i="1"/>
  <c r="F296" i="1" s="1"/>
  <c r="G295" i="1"/>
  <c r="F295" i="1" s="1"/>
  <c r="G294" i="1"/>
  <c r="F294" i="1" s="1"/>
  <c r="G293" i="1"/>
  <c r="F293" i="1" s="1"/>
  <c r="G292" i="1"/>
  <c r="F292" i="1" s="1"/>
  <c r="M291" i="1"/>
  <c r="J291" i="1"/>
  <c r="I291" i="1"/>
  <c r="I283" i="1" s="1"/>
  <c r="H291" i="1"/>
  <c r="G290" i="1"/>
  <c r="F290" i="1" s="1"/>
  <c r="G289" i="1"/>
  <c r="F289" i="1" s="1"/>
  <c r="G288" i="1"/>
  <c r="F288" i="1" s="1"/>
  <c r="G287" i="1"/>
  <c r="F287" i="1" s="1"/>
  <c r="G286" i="1"/>
  <c r="F286" i="1" s="1"/>
  <c r="G285" i="1"/>
  <c r="F285" i="1" s="1"/>
  <c r="M284" i="1"/>
  <c r="L284" i="1"/>
  <c r="K284" i="1"/>
  <c r="K283" i="1" s="1"/>
  <c r="J284" i="1"/>
  <c r="G284" i="1" s="1"/>
  <c r="F284" i="1" s="1"/>
  <c r="I284" i="1"/>
  <c r="H284" i="1"/>
  <c r="J283" i="1"/>
  <c r="E283" i="1"/>
  <c r="G282" i="1"/>
  <c r="F282" i="1" s="1"/>
  <c r="G281" i="1"/>
  <c r="F281" i="1"/>
  <c r="G280" i="1"/>
  <c r="F280" i="1"/>
  <c r="G279" i="1"/>
  <c r="F279" i="1"/>
  <c r="G278" i="1"/>
  <c r="F278" i="1"/>
  <c r="G277" i="1"/>
  <c r="F277" i="1"/>
  <c r="G276" i="1"/>
  <c r="F276" i="1"/>
  <c r="M275" i="1"/>
  <c r="L275" i="1"/>
  <c r="L271" i="1" s="1"/>
  <c r="K275" i="1"/>
  <c r="J275" i="1"/>
  <c r="I275" i="1"/>
  <c r="H275" i="1"/>
  <c r="G274" i="1"/>
  <c r="F274" i="1" s="1"/>
  <c r="G273" i="1"/>
  <c r="F273" i="1"/>
  <c r="M272" i="1"/>
  <c r="M271" i="1" s="1"/>
  <c r="L272" i="1"/>
  <c r="K272" i="1"/>
  <c r="J272" i="1"/>
  <c r="I272" i="1"/>
  <c r="H272" i="1"/>
  <c r="K271" i="1"/>
  <c r="I271" i="1"/>
  <c r="E271" i="1"/>
  <c r="G270" i="1"/>
  <c r="F270" i="1" s="1"/>
  <c r="G269" i="1"/>
  <c r="F269" i="1" s="1"/>
  <c r="G268" i="1"/>
  <c r="F268" i="1" s="1"/>
  <c r="G267" i="1"/>
  <c r="F267" i="1" s="1"/>
  <c r="M266" i="1"/>
  <c r="M265" i="1" s="1"/>
  <c r="L266" i="1"/>
  <c r="L265" i="1" s="1"/>
  <c r="K266" i="1"/>
  <c r="K265" i="1" s="1"/>
  <c r="J266" i="1"/>
  <c r="I266" i="1"/>
  <c r="H266" i="1"/>
  <c r="H265" i="1" s="1"/>
  <c r="J265" i="1"/>
  <c r="E265" i="1"/>
  <c r="G263" i="1"/>
  <c r="F263" i="1" s="1"/>
  <c r="G262" i="1"/>
  <c r="F262" i="1" s="1"/>
  <c r="G261" i="1"/>
  <c r="F261" i="1" s="1"/>
  <c r="G260" i="1"/>
  <c r="F260" i="1" s="1"/>
  <c r="G259" i="1"/>
  <c r="F259" i="1" s="1"/>
  <c r="G258" i="1"/>
  <c r="F258" i="1" s="1"/>
  <c r="M257" i="1"/>
  <c r="L257" i="1"/>
  <c r="L256" i="1" s="1"/>
  <c r="K257" i="1"/>
  <c r="K256" i="1" s="1"/>
  <c r="J257" i="1"/>
  <c r="J256" i="1" s="1"/>
  <c r="I257" i="1"/>
  <c r="H257" i="1"/>
  <c r="G257" i="1" s="1"/>
  <c r="F257" i="1" s="1"/>
  <c r="M256" i="1"/>
  <c r="I256" i="1"/>
  <c r="H256" i="1"/>
  <c r="E256" i="1"/>
  <c r="G255" i="1"/>
  <c r="F255" i="1" s="1"/>
  <c r="G254" i="1"/>
  <c r="F254" i="1" s="1"/>
  <c r="G253" i="1"/>
  <c r="F253" i="1" s="1"/>
  <c r="M252" i="1"/>
  <c r="M251" i="1" s="1"/>
  <c r="L252" i="1"/>
  <c r="L251" i="1" s="1"/>
  <c r="K252" i="1"/>
  <c r="K251" i="1" s="1"/>
  <c r="J252" i="1"/>
  <c r="J251" i="1" s="1"/>
  <c r="I252" i="1"/>
  <c r="G252" i="1" s="1"/>
  <c r="F252" i="1" s="1"/>
  <c r="I251" i="1"/>
  <c r="H251" i="1"/>
  <c r="F250" i="1"/>
  <c r="E249" i="1"/>
  <c r="F249" i="1" s="1"/>
  <c r="G248" i="1"/>
  <c r="F248" i="1"/>
  <c r="G247" i="1"/>
  <c r="F247" i="1"/>
  <c r="M246" i="1"/>
  <c r="L246" i="1"/>
  <c r="K246" i="1"/>
  <c r="J246" i="1"/>
  <c r="I246" i="1"/>
  <c r="H246" i="1"/>
  <c r="G245" i="1"/>
  <c r="F245" i="1"/>
  <c r="M244" i="1"/>
  <c r="L244" i="1"/>
  <c r="K244" i="1"/>
  <c r="J244" i="1"/>
  <c r="J243" i="1" s="1"/>
  <c r="I244" i="1"/>
  <c r="H244" i="1"/>
  <c r="H243" i="1" s="1"/>
  <c r="M243" i="1"/>
  <c r="L243" i="1"/>
  <c r="K243" i="1"/>
  <c r="I243" i="1"/>
  <c r="E243" i="1"/>
  <c r="G242" i="1"/>
  <c r="F242" i="1"/>
  <c r="G241" i="1"/>
  <c r="F241" i="1" s="1"/>
  <c r="G240" i="1"/>
  <c r="F240" i="1" s="1"/>
  <c r="G239" i="1"/>
  <c r="F239" i="1" s="1"/>
  <c r="G238" i="1"/>
  <c r="F238" i="1"/>
  <c r="G237" i="1"/>
  <c r="F237" i="1" s="1"/>
  <c r="M236" i="1"/>
  <c r="L236" i="1"/>
  <c r="K236" i="1"/>
  <c r="J236" i="1"/>
  <c r="I236" i="1"/>
  <c r="H236" i="1"/>
  <c r="G236" i="1"/>
  <c r="F236" i="1" s="1"/>
  <c r="G235" i="1"/>
  <c r="F235" i="1"/>
  <c r="G234" i="1"/>
  <c r="F234" i="1" s="1"/>
  <c r="G233" i="1"/>
  <c r="F233" i="1" s="1"/>
  <c r="M232" i="1"/>
  <c r="L232" i="1"/>
  <c r="K232" i="1"/>
  <c r="J232" i="1"/>
  <c r="I232" i="1"/>
  <c r="H232" i="1"/>
  <c r="G231" i="1"/>
  <c r="F231" i="1" s="1"/>
  <c r="G230" i="1"/>
  <c r="F230" i="1"/>
  <c r="G229" i="1"/>
  <c r="F229" i="1" s="1"/>
  <c r="G228" i="1"/>
  <c r="F228" i="1" s="1"/>
  <c r="G227" i="1"/>
  <c r="F227" i="1" s="1"/>
  <c r="G226" i="1"/>
  <c r="F226" i="1"/>
  <c r="G225" i="1"/>
  <c r="F225" i="1" s="1"/>
  <c r="M224" i="1"/>
  <c r="L224" i="1"/>
  <c r="K224" i="1"/>
  <c r="J224" i="1"/>
  <c r="I224" i="1"/>
  <c r="H224" i="1"/>
  <c r="G224" i="1"/>
  <c r="F224" i="1" s="1"/>
  <c r="G223" i="1"/>
  <c r="F223" i="1"/>
  <c r="G222" i="1"/>
  <c r="F222" i="1" s="1"/>
  <c r="G221" i="1"/>
  <c r="F221" i="1" s="1"/>
  <c r="G220" i="1"/>
  <c r="F220" i="1" s="1"/>
  <c r="G219" i="1"/>
  <c r="F219" i="1"/>
  <c r="G218" i="1"/>
  <c r="F218" i="1" s="1"/>
  <c r="M217" i="1"/>
  <c r="L217" i="1"/>
  <c r="K217" i="1"/>
  <c r="K216" i="1" s="1"/>
  <c r="J217" i="1"/>
  <c r="I217" i="1"/>
  <c r="H217" i="1"/>
  <c r="G217" i="1"/>
  <c r="F217" i="1" s="1"/>
  <c r="L216" i="1"/>
  <c r="H216" i="1"/>
  <c r="E216" i="1"/>
  <c r="G215" i="1"/>
  <c r="F215" i="1"/>
  <c r="G214" i="1"/>
  <c r="F214" i="1" s="1"/>
  <c r="M213" i="1"/>
  <c r="M212" i="1" s="1"/>
  <c r="L213" i="1"/>
  <c r="L212" i="1" s="1"/>
  <c r="K213" i="1"/>
  <c r="J213" i="1"/>
  <c r="I213" i="1"/>
  <c r="I212" i="1" s="1"/>
  <c r="H213" i="1"/>
  <c r="H212" i="1" s="1"/>
  <c r="K212" i="1"/>
  <c r="J212" i="1"/>
  <c r="G211" i="1"/>
  <c r="F211" i="1" s="1"/>
  <c r="G210" i="1"/>
  <c r="F210" i="1" s="1"/>
  <c r="M209" i="1"/>
  <c r="L209" i="1"/>
  <c r="L192" i="1" s="1"/>
  <c r="K209" i="1"/>
  <c r="J209" i="1"/>
  <c r="I209" i="1"/>
  <c r="H209" i="1"/>
  <c r="G209" i="1" s="1"/>
  <c r="F209" i="1" s="1"/>
  <c r="G208" i="1"/>
  <c r="F208" i="1"/>
  <c r="G207" i="1"/>
  <c r="F207" i="1" s="1"/>
  <c r="M206" i="1"/>
  <c r="L206" i="1"/>
  <c r="K206" i="1"/>
  <c r="J206" i="1"/>
  <c r="I206" i="1"/>
  <c r="G206" i="1" s="1"/>
  <c r="F206" i="1" s="1"/>
  <c r="G205" i="1"/>
  <c r="F205" i="1" s="1"/>
  <c r="G204" i="1"/>
  <c r="F204" i="1" s="1"/>
  <c r="G203" i="1"/>
  <c r="F203" i="1"/>
  <c r="G202" i="1"/>
  <c r="F202" i="1" s="1"/>
  <c r="M201" i="1"/>
  <c r="L201" i="1"/>
  <c r="K201" i="1"/>
  <c r="K192" i="1" s="1"/>
  <c r="J201" i="1"/>
  <c r="I201" i="1"/>
  <c r="G201" i="1" s="1"/>
  <c r="F201" i="1" s="1"/>
  <c r="H201" i="1"/>
  <c r="G200" i="1"/>
  <c r="F200" i="1"/>
  <c r="G199" i="1"/>
  <c r="F199" i="1" s="1"/>
  <c r="G198" i="1"/>
  <c r="F198" i="1" s="1"/>
  <c r="G197" i="1"/>
  <c r="F197" i="1" s="1"/>
  <c r="G196" i="1"/>
  <c r="F196" i="1"/>
  <c r="G195" i="1"/>
  <c r="F195" i="1" s="1"/>
  <c r="G194" i="1"/>
  <c r="F194" i="1" s="1"/>
  <c r="M193" i="1"/>
  <c r="L193" i="1"/>
  <c r="J193" i="1"/>
  <c r="I193" i="1"/>
  <c r="H193" i="1"/>
  <c r="I192" i="1"/>
  <c r="E192" i="1"/>
  <c r="G191" i="1"/>
  <c r="F191" i="1" s="1"/>
  <c r="G190" i="1"/>
  <c r="F190" i="1" s="1"/>
  <c r="G189" i="1"/>
  <c r="F189" i="1" s="1"/>
  <c r="G188" i="1"/>
  <c r="F188" i="1"/>
  <c r="G187" i="1"/>
  <c r="F187" i="1" s="1"/>
  <c r="G186" i="1"/>
  <c r="F186" i="1" s="1"/>
  <c r="G185" i="1"/>
  <c r="F185" i="1" s="1"/>
  <c r="G184" i="1"/>
  <c r="F184" i="1"/>
  <c r="G183" i="1"/>
  <c r="F183" i="1" s="1"/>
  <c r="G182" i="1"/>
  <c r="F182" i="1" s="1"/>
  <c r="G181" i="1"/>
  <c r="F181" i="1" s="1"/>
  <c r="G180" i="1"/>
  <c r="F180" i="1"/>
  <c r="G179" i="1"/>
  <c r="F179" i="1" s="1"/>
  <c r="M178" i="1"/>
  <c r="M177" i="1" s="1"/>
  <c r="L178" i="1"/>
  <c r="K178" i="1"/>
  <c r="K177" i="1" s="1"/>
  <c r="J178" i="1"/>
  <c r="I178" i="1"/>
  <c r="I177" i="1" s="1"/>
  <c r="H178" i="1"/>
  <c r="G178" i="1"/>
  <c r="F178" i="1" s="1"/>
  <c r="L177" i="1"/>
  <c r="J177" i="1"/>
  <c r="H177" i="1"/>
  <c r="G177" i="1" s="1"/>
  <c r="E177" i="1"/>
  <c r="G176" i="1"/>
  <c r="F176" i="1"/>
  <c r="G175" i="1"/>
  <c r="F175" i="1" s="1"/>
  <c r="G174" i="1"/>
  <c r="F174" i="1" s="1"/>
  <c r="G173" i="1"/>
  <c r="F173" i="1" s="1"/>
  <c r="G172" i="1"/>
  <c r="F172" i="1"/>
  <c r="M171" i="1"/>
  <c r="L171" i="1"/>
  <c r="K171" i="1"/>
  <c r="J171" i="1"/>
  <c r="G171" i="1" s="1"/>
  <c r="F171" i="1" s="1"/>
  <c r="I171" i="1"/>
  <c r="H171" i="1"/>
  <c r="H170" i="1" s="1"/>
  <c r="M170" i="1"/>
  <c r="L170" i="1"/>
  <c r="K170" i="1"/>
  <c r="I170" i="1"/>
  <c r="E170" i="1"/>
  <c r="E156" i="1" s="1"/>
  <c r="G169" i="1"/>
  <c r="F169" i="1"/>
  <c r="G168" i="1"/>
  <c r="F168" i="1" s="1"/>
  <c r="G167" i="1"/>
  <c r="F167" i="1" s="1"/>
  <c r="G166" i="1"/>
  <c r="F166" i="1" s="1"/>
  <c r="M165" i="1"/>
  <c r="L165" i="1"/>
  <c r="K165" i="1"/>
  <c r="J165" i="1"/>
  <c r="I165" i="1"/>
  <c r="H165" i="1"/>
  <c r="G165" i="1" s="1"/>
  <c r="F165" i="1" s="1"/>
  <c r="G164" i="1"/>
  <c r="F164" i="1" s="1"/>
  <c r="M163" i="1"/>
  <c r="M160" i="1" s="1"/>
  <c r="L163" i="1"/>
  <c r="K163" i="1"/>
  <c r="K160" i="1" s="1"/>
  <c r="J163" i="1"/>
  <c r="I163" i="1"/>
  <c r="G163" i="1" s="1"/>
  <c r="F163" i="1" s="1"/>
  <c r="H163" i="1"/>
  <c r="G162" i="1"/>
  <c r="F162" i="1" s="1"/>
  <c r="M161" i="1"/>
  <c r="L161" i="1"/>
  <c r="L160" i="1" s="1"/>
  <c r="L156" i="1" s="1"/>
  <c r="K161" i="1"/>
  <c r="J161" i="1"/>
  <c r="I161" i="1"/>
  <c r="H161" i="1"/>
  <c r="G161" i="1" s="1"/>
  <c r="F161" i="1" s="1"/>
  <c r="H160" i="1"/>
  <c r="G159" i="1"/>
  <c r="F159" i="1"/>
  <c r="M158" i="1"/>
  <c r="L158" i="1"/>
  <c r="L157" i="1" s="1"/>
  <c r="K158" i="1"/>
  <c r="J158" i="1"/>
  <c r="I158" i="1"/>
  <c r="H158" i="1"/>
  <c r="H157" i="1" s="1"/>
  <c r="M157" i="1"/>
  <c r="K157" i="1"/>
  <c r="J157" i="1"/>
  <c r="I157" i="1"/>
  <c r="G155" i="1"/>
  <c r="F155" i="1" s="1"/>
  <c r="G154" i="1"/>
  <c r="F154" i="1" s="1"/>
  <c r="G153" i="1"/>
  <c r="F153" i="1" s="1"/>
  <c r="G152" i="1"/>
  <c r="F152" i="1" s="1"/>
  <c r="G151" i="1"/>
  <c r="F151" i="1" s="1"/>
  <c r="G150" i="1"/>
  <c r="F150" i="1" s="1"/>
  <c r="G149" i="1"/>
  <c r="F149" i="1" s="1"/>
  <c r="M148" i="1"/>
  <c r="L148" i="1"/>
  <c r="K148" i="1"/>
  <c r="J148" i="1"/>
  <c r="I148" i="1"/>
  <c r="H148" i="1"/>
  <c r="G147" i="1"/>
  <c r="F147" i="1" s="1"/>
  <c r="M146" i="1"/>
  <c r="L146" i="1"/>
  <c r="K146" i="1"/>
  <c r="J146" i="1"/>
  <c r="I146" i="1"/>
  <c r="H146" i="1"/>
  <c r="G145" i="1"/>
  <c r="F145" i="1" s="1"/>
  <c r="M144" i="1"/>
  <c r="L144" i="1"/>
  <c r="K144" i="1"/>
  <c r="J144" i="1"/>
  <c r="I144" i="1"/>
  <c r="H144" i="1"/>
  <c r="M143" i="1"/>
  <c r="L143" i="1"/>
  <c r="I143" i="1"/>
  <c r="H143" i="1"/>
  <c r="E143" i="1"/>
  <c r="G142" i="1"/>
  <c r="F142" i="1" s="1"/>
  <c r="G141" i="1"/>
  <c r="F141" i="1" s="1"/>
  <c r="M140" i="1"/>
  <c r="M139" i="1" s="1"/>
  <c r="L140" i="1"/>
  <c r="L139" i="1" s="1"/>
  <c r="K140" i="1"/>
  <c r="J140" i="1"/>
  <c r="I140" i="1"/>
  <c r="G140" i="1" s="1"/>
  <c r="F140" i="1" s="1"/>
  <c r="H140" i="1"/>
  <c r="H139" i="1" s="1"/>
  <c r="K139" i="1"/>
  <c r="J139" i="1"/>
  <c r="E139" i="1"/>
  <c r="G138" i="1"/>
  <c r="F138" i="1"/>
  <c r="G137" i="1"/>
  <c r="F137" i="1"/>
  <c r="G136" i="1"/>
  <c r="F136" i="1"/>
  <c r="G135" i="1"/>
  <c r="F135" i="1"/>
  <c r="M134" i="1"/>
  <c r="M133" i="1" s="1"/>
  <c r="L134" i="1"/>
  <c r="K134" i="1"/>
  <c r="J134" i="1"/>
  <c r="G134" i="1" s="1"/>
  <c r="F134" i="1" s="1"/>
  <c r="I134" i="1"/>
  <c r="H134" i="1"/>
  <c r="H133" i="1" s="1"/>
  <c r="L133" i="1"/>
  <c r="K133" i="1"/>
  <c r="I133" i="1"/>
  <c r="E133" i="1"/>
  <c r="G132" i="1"/>
  <c r="F132" i="1"/>
  <c r="G131" i="1"/>
  <c r="F131" i="1" s="1"/>
  <c r="M130" i="1"/>
  <c r="L130" i="1"/>
  <c r="K130" i="1"/>
  <c r="K127" i="1" s="1"/>
  <c r="J130" i="1"/>
  <c r="I130" i="1"/>
  <c r="I127" i="1" s="1"/>
  <c r="H130" i="1"/>
  <c r="G129" i="1"/>
  <c r="F129" i="1"/>
  <c r="M128" i="1"/>
  <c r="M127" i="1" s="1"/>
  <c r="L128" i="1"/>
  <c r="K128" i="1"/>
  <c r="J128" i="1"/>
  <c r="I128" i="1"/>
  <c r="H128" i="1"/>
  <c r="J127" i="1"/>
  <c r="E127" i="1"/>
  <c r="G125" i="1"/>
  <c r="F125" i="1"/>
  <c r="G124" i="1"/>
  <c r="F124" i="1" s="1"/>
  <c r="M123" i="1"/>
  <c r="M122" i="1" s="1"/>
  <c r="L123" i="1"/>
  <c r="K123" i="1"/>
  <c r="K122" i="1" s="1"/>
  <c r="J123" i="1"/>
  <c r="I123" i="1"/>
  <c r="I122" i="1" s="1"/>
  <c r="H123" i="1"/>
  <c r="G123" i="1"/>
  <c r="F123" i="1" s="1"/>
  <c r="L122" i="1"/>
  <c r="J122" i="1"/>
  <c r="H122" i="1"/>
  <c r="E122" i="1"/>
  <c r="G121" i="1"/>
  <c r="F121" i="1"/>
  <c r="G120" i="1"/>
  <c r="F120" i="1"/>
  <c r="G119" i="1"/>
  <c r="F119" i="1"/>
  <c r="M118" i="1"/>
  <c r="L118" i="1"/>
  <c r="L117" i="1" s="1"/>
  <c r="K118" i="1"/>
  <c r="K117" i="1" s="1"/>
  <c r="J118" i="1"/>
  <c r="I118" i="1"/>
  <c r="H118" i="1"/>
  <c r="H117" i="1" s="1"/>
  <c r="M117" i="1"/>
  <c r="I117" i="1"/>
  <c r="E117" i="1"/>
  <c r="F116" i="1"/>
  <c r="G115" i="1"/>
  <c r="F115" i="1" s="1"/>
  <c r="G114" i="1"/>
  <c r="F114" i="1" s="1"/>
  <c r="M113" i="1"/>
  <c r="M112" i="1" s="1"/>
  <c r="L113" i="1"/>
  <c r="L112" i="1" s="1"/>
  <c r="K113" i="1"/>
  <c r="J113" i="1"/>
  <c r="I113" i="1"/>
  <c r="I112" i="1" s="1"/>
  <c r="H113" i="1"/>
  <c r="H112" i="1" s="1"/>
  <c r="K112" i="1"/>
  <c r="J112" i="1"/>
  <c r="E112" i="1"/>
  <c r="G111" i="1"/>
  <c r="F111" i="1" s="1"/>
  <c r="G110" i="1"/>
  <c r="F110" i="1" s="1"/>
  <c r="G109" i="1"/>
  <c r="F109" i="1" s="1"/>
  <c r="G108" i="1"/>
  <c r="F108" i="1"/>
  <c r="M107" i="1"/>
  <c r="L107" i="1"/>
  <c r="L106" i="1" s="1"/>
  <c r="K107" i="1"/>
  <c r="K106" i="1" s="1"/>
  <c r="J107" i="1"/>
  <c r="I107" i="1"/>
  <c r="H107" i="1"/>
  <c r="H106" i="1" s="1"/>
  <c r="M106" i="1"/>
  <c r="J106" i="1"/>
  <c r="I106" i="1"/>
  <c r="E106" i="1"/>
  <c r="F105" i="1"/>
  <c r="G104" i="1"/>
  <c r="F104" i="1"/>
  <c r="G103" i="1"/>
  <c r="F103" i="1" s="1"/>
  <c r="G102" i="1"/>
  <c r="F102" i="1" s="1"/>
  <c r="G101" i="1"/>
  <c r="F101" i="1" s="1"/>
  <c r="G100" i="1"/>
  <c r="F100" i="1"/>
  <c r="G99" i="1"/>
  <c r="F99" i="1" s="1"/>
  <c r="M98" i="1"/>
  <c r="L98" i="1"/>
  <c r="L95" i="1" s="1"/>
  <c r="K98" i="1"/>
  <c r="K95" i="1" s="1"/>
  <c r="J98" i="1"/>
  <c r="J95" i="1" s="1"/>
  <c r="I98" i="1"/>
  <c r="H98" i="1"/>
  <c r="H95" i="1" s="1"/>
  <c r="F97" i="1"/>
  <c r="F96" i="1"/>
  <c r="M95" i="1"/>
  <c r="I95" i="1"/>
  <c r="E95" i="1"/>
  <c r="G94" i="1"/>
  <c r="F94" i="1" s="1"/>
  <c r="G93" i="1"/>
  <c r="F93" i="1" s="1"/>
  <c r="G92" i="1"/>
  <c r="F92" i="1" s="1"/>
  <c r="G91" i="1"/>
  <c r="F91" i="1" s="1"/>
  <c r="G90" i="1"/>
  <c r="F90" i="1" s="1"/>
  <c r="G89" i="1"/>
  <c r="F89" i="1" s="1"/>
  <c r="M88" i="1"/>
  <c r="L88" i="1"/>
  <c r="K88" i="1"/>
  <c r="J88" i="1"/>
  <c r="I88" i="1"/>
  <c r="H88" i="1"/>
  <c r="G87" i="1"/>
  <c r="F87" i="1" s="1"/>
  <c r="G86" i="1"/>
  <c r="F86" i="1" s="1"/>
  <c r="G85" i="1"/>
  <c r="F85" i="1" s="1"/>
  <c r="G84" i="1"/>
  <c r="F84" i="1" s="1"/>
  <c r="G83" i="1"/>
  <c r="F83" i="1" s="1"/>
  <c r="M82" i="1"/>
  <c r="L82" i="1"/>
  <c r="K82" i="1"/>
  <c r="J82" i="1"/>
  <c r="I82" i="1"/>
  <c r="H82" i="1"/>
  <c r="G81" i="1"/>
  <c r="F81" i="1" s="1"/>
  <c r="G80" i="1"/>
  <c r="F80" i="1" s="1"/>
  <c r="G79" i="1"/>
  <c r="F79" i="1" s="1"/>
  <c r="G78" i="1"/>
  <c r="F78" i="1" s="1"/>
  <c r="G77" i="1"/>
  <c r="F77" i="1" s="1"/>
  <c r="G76" i="1"/>
  <c r="F76" i="1" s="1"/>
  <c r="G75" i="1"/>
  <c r="F75" i="1" s="1"/>
  <c r="G74" i="1"/>
  <c r="F74" i="1" s="1"/>
  <c r="M73" i="1"/>
  <c r="M72" i="1" s="1"/>
  <c r="L73" i="1"/>
  <c r="L72" i="1" s="1"/>
  <c r="K73" i="1"/>
  <c r="J73" i="1"/>
  <c r="I73" i="1"/>
  <c r="I72" i="1" s="1"/>
  <c r="H73" i="1"/>
  <c r="E72" i="1"/>
  <c r="G71" i="1"/>
  <c r="F71" i="1" s="1"/>
  <c r="G70" i="1"/>
  <c r="F70" i="1" s="1"/>
  <c r="G69" i="1"/>
  <c r="F69" i="1" s="1"/>
  <c r="G68" i="1"/>
  <c r="F68" i="1" s="1"/>
  <c r="M67" i="1"/>
  <c r="M66" i="1" s="1"/>
  <c r="L67" i="1"/>
  <c r="L66" i="1" s="1"/>
  <c r="K67" i="1"/>
  <c r="K66" i="1" s="1"/>
  <c r="J67" i="1"/>
  <c r="I67" i="1"/>
  <c r="H67" i="1"/>
  <c r="H66" i="1" s="1"/>
  <c r="E67" i="1"/>
  <c r="J66" i="1"/>
  <c r="G64" i="1"/>
  <c r="F64" i="1" s="1"/>
  <c r="G63" i="1"/>
  <c r="E63" i="1"/>
  <c r="G62" i="1"/>
  <c r="F62" i="1" s="1"/>
  <c r="G61" i="1"/>
  <c r="F61" i="1"/>
  <c r="G60" i="1"/>
  <c r="E60" i="1"/>
  <c r="G59" i="1"/>
  <c r="F59" i="1"/>
  <c r="G58" i="1"/>
  <c r="F58" i="1" s="1"/>
  <c r="M57" i="1"/>
  <c r="M52" i="1" s="1"/>
  <c r="M51" i="1" s="1"/>
  <c r="L57" i="1"/>
  <c r="L52" i="1" s="1"/>
  <c r="L51" i="1" s="1"/>
  <c r="K57" i="1"/>
  <c r="J57" i="1"/>
  <c r="J52" i="1" s="1"/>
  <c r="J51" i="1" s="1"/>
  <c r="I57" i="1"/>
  <c r="I52" i="1" s="1"/>
  <c r="I51" i="1" s="1"/>
  <c r="H57" i="1"/>
  <c r="H52" i="1" s="1"/>
  <c r="E57" i="1"/>
  <c r="G56" i="1"/>
  <c r="F56" i="1" s="1"/>
  <c r="G55" i="1"/>
  <c r="E55" i="1"/>
  <c r="F55" i="1" s="1"/>
  <c r="G54" i="1"/>
  <c r="F54" i="1"/>
  <c r="G53" i="1"/>
  <c r="F53" i="1"/>
  <c r="E53" i="1"/>
  <c r="E52" i="1" s="1"/>
  <c r="K52" i="1"/>
  <c r="K51" i="1" s="1"/>
  <c r="G50" i="1"/>
  <c r="F50" i="1" s="1"/>
  <c r="G49" i="1"/>
  <c r="E49" i="1"/>
  <c r="F49" i="1" s="1"/>
  <c r="G48" i="1"/>
  <c r="G47" i="1"/>
  <c r="F47" i="1" s="1"/>
  <c r="M46" i="1"/>
  <c r="L46" i="1"/>
  <c r="K46" i="1"/>
  <c r="K45" i="1" s="1"/>
  <c r="J46" i="1"/>
  <c r="J45" i="1" s="1"/>
  <c r="I46" i="1"/>
  <c r="H46" i="1"/>
  <c r="H45" i="1" s="1"/>
  <c r="E46" i="1"/>
  <c r="M45" i="1"/>
  <c r="L45" i="1"/>
  <c r="I45" i="1"/>
  <c r="G44" i="1"/>
  <c r="F44" i="1" s="1"/>
  <c r="G43" i="1"/>
  <c r="F43" i="1" s="1"/>
  <c r="G42" i="1"/>
  <c r="F42" i="1" s="1"/>
  <c r="G41" i="1"/>
  <c r="F41" i="1"/>
  <c r="G40" i="1"/>
  <c r="F40" i="1" s="1"/>
  <c r="G39" i="1"/>
  <c r="F39" i="1" s="1"/>
  <c r="G38" i="1"/>
  <c r="F38" i="1" s="1"/>
  <c r="M37" i="1"/>
  <c r="L37" i="1"/>
  <c r="L36" i="1" s="1"/>
  <c r="K37" i="1"/>
  <c r="K36" i="1" s="1"/>
  <c r="J37" i="1"/>
  <c r="J36" i="1" s="1"/>
  <c r="I37" i="1"/>
  <c r="I36" i="1" s="1"/>
  <c r="H37" i="1"/>
  <c r="E37" i="1"/>
  <c r="M36" i="1"/>
  <c r="H36" i="1"/>
  <c r="E36" i="1"/>
  <c r="G35" i="1"/>
  <c r="F35" i="1" s="1"/>
  <c r="M34" i="1"/>
  <c r="L34" i="1"/>
  <c r="K34" i="1"/>
  <c r="K33" i="1" s="1"/>
  <c r="J34" i="1"/>
  <c r="J33" i="1" s="1"/>
  <c r="I34" i="1"/>
  <c r="H34" i="1"/>
  <c r="G34" i="1" s="1"/>
  <c r="E34" i="1"/>
  <c r="M33" i="1"/>
  <c r="L33" i="1"/>
  <c r="I33" i="1"/>
  <c r="E33" i="1"/>
  <c r="G32" i="1"/>
  <c r="F32" i="1" s="1"/>
  <c r="M31" i="1"/>
  <c r="L31" i="1"/>
  <c r="K31" i="1"/>
  <c r="K30" i="1" s="1"/>
  <c r="J31" i="1"/>
  <c r="I31" i="1"/>
  <c r="H31" i="1"/>
  <c r="G31" i="1"/>
  <c r="E31" i="1"/>
  <c r="E30" i="1" s="1"/>
  <c r="M30" i="1"/>
  <c r="L30" i="1"/>
  <c r="J30" i="1"/>
  <c r="I30" i="1"/>
  <c r="H30" i="1"/>
  <c r="G29" i="1"/>
  <c r="F29" i="1" s="1"/>
  <c r="M28" i="1"/>
  <c r="L28" i="1"/>
  <c r="K28" i="1"/>
  <c r="K27" i="1" s="1"/>
  <c r="J28" i="1"/>
  <c r="J27" i="1" s="1"/>
  <c r="I28" i="1"/>
  <c r="H28" i="1"/>
  <c r="G28" i="1" s="1"/>
  <c r="E28" i="1"/>
  <c r="E27" i="1" s="1"/>
  <c r="M27" i="1"/>
  <c r="L27" i="1"/>
  <c r="I27" i="1"/>
  <c r="H27" i="1"/>
  <c r="G26" i="1"/>
  <c r="F26" i="1" s="1"/>
  <c r="G25" i="1"/>
  <c r="F25" i="1" s="1"/>
  <c r="G24" i="1"/>
  <c r="F24" i="1" s="1"/>
  <c r="G23" i="1"/>
  <c r="F23" i="1"/>
  <c r="L22" i="1"/>
  <c r="K22" i="1"/>
  <c r="K21" i="1" s="1"/>
  <c r="I22" i="1"/>
  <c r="H22" i="1"/>
  <c r="G22" i="1" s="1"/>
  <c r="E22" i="1"/>
  <c r="M21" i="1"/>
  <c r="L21" i="1"/>
  <c r="J21" i="1"/>
  <c r="I21" i="1"/>
  <c r="G20" i="1"/>
  <c r="F20" i="1" s="1"/>
  <c r="G19" i="1"/>
  <c r="F19" i="1"/>
  <c r="G18" i="1"/>
  <c r="F18" i="1" s="1"/>
  <c r="G17" i="1"/>
  <c r="E17" i="1"/>
  <c r="G16" i="1"/>
  <c r="G15" i="1"/>
  <c r="F15" i="1" s="1"/>
  <c r="M14" i="1"/>
  <c r="L14" i="1"/>
  <c r="K14" i="1"/>
  <c r="K10" i="1" s="1"/>
  <c r="J14" i="1"/>
  <c r="I14" i="1"/>
  <c r="H14" i="1"/>
  <c r="E14" i="1"/>
  <c r="E10" i="1" s="1"/>
  <c r="G13" i="1"/>
  <c r="F13" i="1"/>
  <c r="G12" i="1"/>
  <c r="F12" i="1"/>
  <c r="M11" i="1"/>
  <c r="L11" i="1"/>
  <c r="L10" i="1" s="1"/>
  <c r="K11" i="1"/>
  <c r="J11" i="1"/>
  <c r="J10" i="1" s="1"/>
  <c r="I11" i="1"/>
  <c r="H11" i="1"/>
  <c r="E11" i="1"/>
  <c r="M10" i="1"/>
  <c r="M6" i="1" s="1"/>
  <c r="I10" i="1"/>
  <c r="G9" i="1"/>
  <c r="F9" i="1" s="1"/>
  <c r="G8" i="1"/>
  <c r="E8" i="1"/>
  <c r="E7" i="1" s="1"/>
  <c r="F7" i="1" s="1"/>
  <c r="G7" i="1"/>
  <c r="G112" i="1" l="1"/>
  <c r="F112" i="1" s="1"/>
  <c r="G251" i="1"/>
  <c r="F251" i="1" s="1"/>
  <c r="J6" i="1"/>
  <c r="G122" i="1"/>
  <c r="M126" i="1"/>
  <c r="G212" i="1"/>
  <c r="F212" i="1" s="1"/>
  <c r="F8" i="1"/>
  <c r="F17" i="1"/>
  <c r="H33" i="1"/>
  <c r="G33" i="1" s="1"/>
  <c r="G46" i="1"/>
  <c r="G67" i="1"/>
  <c r="M65" i="1"/>
  <c r="G82" i="1"/>
  <c r="F82" i="1" s="1"/>
  <c r="G107" i="1"/>
  <c r="F107" i="1" s="1"/>
  <c r="G144" i="1"/>
  <c r="F144" i="1" s="1"/>
  <c r="G148" i="1"/>
  <c r="F148" i="1" s="1"/>
  <c r="G158" i="1"/>
  <c r="F158" i="1" s="1"/>
  <c r="J160" i="1"/>
  <c r="J192" i="1"/>
  <c r="G232" i="1"/>
  <c r="F232" i="1" s="1"/>
  <c r="G256" i="1"/>
  <c r="G333" i="1"/>
  <c r="G405" i="1"/>
  <c r="F405" i="1" s="1"/>
  <c r="L565" i="1"/>
  <c r="K580" i="1"/>
  <c r="G587" i="1"/>
  <c r="F587" i="1" s="1"/>
  <c r="G36" i="1"/>
  <c r="F46" i="1"/>
  <c r="G11" i="1"/>
  <c r="L6" i="1"/>
  <c r="F22" i="1"/>
  <c r="G30" i="1"/>
  <c r="F34" i="1"/>
  <c r="E45" i="1"/>
  <c r="F60" i="1"/>
  <c r="G118" i="1"/>
  <c r="F118" i="1" s="1"/>
  <c r="G130" i="1"/>
  <c r="F130" i="1" s="1"/>
  <c r="I139" i="1"/>
  <c r="G139" i="1" s="1"/>
  <c r="G193" i="1"/>
  <c r="F193" i="1" s="1"/>
  <c r="M192" i="1"/>
  <c r="I216" i="1"/>
  <c r="M216" i="1"/>
  <c r="G246" i="1"/>
  <c r="F246" i="1" s="1"/>
  <c r="J271" i="1"/>
  <c r="G275" i="1"/>
  <c r="F275" i="1" s="1"/>
  <c r="L580" i="1"/>
  <c r="H21" i="1"/>
  <c r="G21" i="1" s="1"/>
  <c r="F28" i="1"/>
  <c r="F33" i="1"/>
  <c r="I6" i="1"/>
  <c r="E21" i="1"/>
  <c r="F31" i="1"/>
  <c r="F63" i="1"/>
  <c r="G73" i="1"/>
  <c r="F73" i="1" s="1"/>
  <c r="J72" i="1"/>
  <c r="G106" i="1"/>
  <c r="F106" i="1" s="1"/>
  <c r="G113" i="1"/>
  <c r="F113" i="1" s="1"/>
  <c r="G128" i="1"/>
  <c r="F128" i="1" s="1"/>
  <c r="H127" i="1"/>
  <c r="L127" i="1"/>
  <c r="L126" i="1" s="1"/>
  <c r="J143" i="1"/>
  <c r="G157" i="1"/>
  <c r="F157" i="1" s="1"/>
  <c r="H192" i="1"/>
  <c r="G213" i="1"/>
  <c r="F213" i="1" s="1"/>
  <c r="J216" i="1"/>
  <c r="G266" i="1"/>
  <c r="F266" i="1" s="1"/>
  <c r="G291" i="1"/>
  <c r="F291" i="1" s="1"/>
  <c r="G342" i="1"/>
  <c r="F342" i="1" s="1"/>
  <c r="J341" i="1"/>
  <c r="G341" i="1" s="1"/>
  <c r="F341" i="1" s="1"/>
  <c r="G406" i="1"/>
  <c r="F406" i="1" s="1"/>
  <c r="J405" i="1"/>
  <c r="J394" i="1" s="1"/>
  <c r="K6" i="1"/>
  <c r="K72" i="1"/>
  <c r="K65" i="1" s="1"/>
  <c r="F122" i="1"/>
  <c r="K143" i="1"/>
  <c r="K126" i="1" s="1"/>
  <c r="H156" i="1"/>
  <c r="F177" i="1"/>
  <c r="G353" i="1"/>
  <c r="F353" i="1" s="1"/>
  <c r="H352" i="1"/>
  <c r="G352" i="1" s="1"/>
  <c r="F352" i="1" s="1"/>
  <c r="K356" i="1"/>
  <c r="H497" i="1"/>
  <c r="G502" i="1"/>
  <c r="F502" i="1" s="1"/>
  <c r="H283" i="1"/>
  <c r="G283" i="1" s="1"/>
  <c r="F283" i="1" s="1"/>
  <c r="M283" i="1"/>
  <c r="M264" i="1" s="1"/>
  <c r="L283" i="1"/>
  <c r="G302" i="1"/>
  <c r="J322" i="1"/>
  <c r="G402" i="1"/>
  <c r="F402" i="1" s="1"/>
  <c r="G443" i="1"/>
  <c r="F443" i="1" s="1"/>
  <c r="L440" i="1"/>
  <c r="I463" i="1"/>
  <c r="M463" i="1"/>
  <c r="G470" i="1"/>
  <c r="F470" i="1" s="1"/>
  <c r="G474" i="1"/>
  <c r="F474" i="1" s="1"/>
  <c r="G488" i="1"/>
  <c r="F488" i="1" s="1"/>
  <c r="I599" i="1"/>
  <c r="L616" i="1"/>
  <c r="L615" i="1" s="1"/>
  <c r="G631" i="1"/>
  <c r="F631" i="1" s="1"/>
  <c r="I638" i="1"/>
  <c r="I637" i="1" s="1"/>
  <c r="M638" i="1"/>
  <c r="M637" i="1" s="1"/>
  <c r="G307" i="1"/>
  <c r="F307" i="1" s="1"/>
  <c r="G376" i="1"/>
  <c r="F376" i="1" s="1"/>
  <c r="M356" i="1"/>
  <c r="L414" i="1"/>
  <c r="H440" i="1"/>
  <c r="G478" i="1"/>
  <c r="F478" i="1" s="1"/>
  <c r="M485" i="1"/>
  <c r="K497" i="1"/>
  <c r="G506" i="1"/>
  <c r="F506" i="1" s="1"/>
  <c r="G524" i="1"/>
  <c r="F524" i="1" s="1"/>
  <c r="L544" i="1"/>
  <c r="G555" i="1"/>
  <c r="F555" i="1" s="1"/>
  <c r="M558" i="1"/>
  <c r="M543" i="1" s="1"/>
  <c r="J565" i="1"/>
  <c r="J638" i="1"/>
  <c r="J637" i="1" s="1"/>
  <c r="K512" i="1"/>
  <c r="K543" i="1"/>
  <c r="G310" i="1"/>
  <c r="F310" i="1" s="1"/>
  <c r="G367" i="1"/>
  <c r="F367" i="1" s="1"/>
  <c r="L357" i="1"/>
  <c r="L356" i="1" s="1"/>
  <c r="L394" i="1"/>
  <c r="G418" i="1"/>
  <c r="F418" i="1" s="1"/>
  <c r="J440" i="1"/>
  <c r="G476" i="1"/>
  <c r="F476" i="1" s="1"/>
  <c r="G498" i="1"/>
  <c r="F498" i="1" s="1"/>
  <c r="G507" i="1"/>
  <c r="F507" i="1" s="1"/>
  <c r="G513" i="1"/>
  <c r="F513" i="1" s="1"/>
  <c r="J543" i="1"/>
  <c r="G554" i="1"/>
  <c r="F554" i="1" s="1"/>
  <c r="K565" i="1"/>
  <c r="G567" i="1"/>
  <c r="F567" i="1" s="1"/>
  <c r="G582" i="1"/>
  <c r="F582" i="1" s="1"/>
  <c r="G588" i="1"/>
  <c r="F588" i="1" s="1"/>
  <c r="G604" i="1"/>
  <c r="F604" i="1" s="1"/>
  <c r="G608" i="1"/>
  <c r="F608" i="1" s="1"/>
  <c r="G639" i="1"/>
  <c r="F639" i="1" s="1"/>
  <c r="G641" i="1"/>
  <c r="F641" i="1" s="1"/>
  <c r="F21" i="1"/>
  <c r="G27" i="1"/>
  <c r="F27" i="1" s="1"/>
  <c r="F36" i="1"/>
  <c r="G45" i="1"/>
  <c r="F45" i="1" s="1"/>
  <c r="F67" i="1"/>
  <c r="L65" i="1"/>
  <c r="G127" i="1"/>
  <c r="F127" i="1" s="1"/>
  <c r="H126" i="1"/>
  <c r="G192" i="1"/>
  <c r="J356" i="1"/>
  <c r="H51" i="1"/>
  <c r="G51" i="1" s="1"/>
  <c r="G52" i="1"/>
  <c r="F139" i="1"/>
  <c r="M156" i="1"/>
  <c r="L264" i="1"/>
  <c r="F192" i="1"/>
  <c r="F11" i="1"/>
  <c r="F30" i="1"/>
  <c r="F52" i="1"/>
  <c r="G95" i="1"/>
  <c r="F95" i="1" s="1"/>
  <c r="G143" i="1"/>
  <c r="F143" i="1" s="1"/>
  <c r="K156" i="1"/>
  <c r="G14" i="1"/>
  <c r="F14" i="1" s="1"/>
  <c r="G37" i="1"/>
  <c r="F37" i="1" s="1"/>
  <c r="H72" i="1"/>
  <c r="J170" i="1"/>
  <c r="G170" i="1" s="1"/>
  <c r="F170" i="1" s="1"/>
  <c r="E602" i="1"/>
  <c r="H10" i="1"/>
  <c r="G57" i="1"/>
  <c r="F57" i="1" s="1"/>
  <c r="E66" i="1"/>
  <c r="I66" i="1"/>
  <c r="E126" i="1"/>
  <c r="G244" i="1"/>
  <c r="F244" i="1" s="1"/>
  <c r="K264" i="1"/>
  <c r="H271" i="1"/>
  <c r="F302" i="1"/>
  <c r="G303" i="1"/>
  <c r="F303" i="1" s="1"/>
  <c r="F333" i="1"/>
  <c r="I375" i="1"/>
  <c r="G383" i="1"/>
  <c r="F383" i="1" s="1"/>
  <c r="G387" i="1"/>
  <c r="F387" i="1" s="1"/>
  <c r="I386" i="1"/>
  <c r="G386" i="1" s="1"/>
  <c r="F386" i="1" s="1"/>
  <c r="M394" i="1"/>
  <c r="G410" i="1"/>
  <c r="E413" i="1"/>
  <c r="I414" i="1"/>
  <c r="M414" i="1"/>
  <c r="G98" i="1"/>
  <c r="F98" i="1" s="1"/>
  <c r="J117" i="1"/>
  <c r="G117" i="1" s="1"/>
  <c r="F117" i="1" s="1"/>
  <c r="J133" i="1"/>
  <c r="G243" i="1"/>
  <c r="F243" i="1" s="1"/>
  <c r="E16" i="1"/>
  <c r="F16" i="1" s="1"/>
  <c r="E48" i="1"/>
  <c r="F48" i="1" s="1"/>
  <c r="E51" i="1"/>
  <c r="G88" i="1"/>
  <c r="F88" i="1" s="1"/>
  <c r="G146" i="1"/>
  <c r="F146" i="1" s="1"/>
  <c r="F256" i="1"/>
  <c r="I265" i="1"/>
  <c r="G371" i="1"/>
  <c r="F371" i="1" s="1"/>
  <c r="H357" i="1"/>
  <c r="E356" i="1"/>
  <c r="G379" i="1"/>
  <c r="F379" i="1" s="1"/>
  <c r="E394" i="1"/>
  <c r="K394" i="1"/>
  <c r="I160" i="1"/>
  <c r="G160" i="1" s="1"/>
  <c r="F160" i="1" s="1"/>
  <c r="E264" i="1"/>
  <c r="G272" i="1"/>
  <c r="F272" i="1" s="1"/>
  <c r="H306" i="1"/>
  <c r="G306" i="1" s="1"/>
  <c r="F306" i="1" s="1"/>
  <c r="G358" i="1"/>
  <c r="F358" i="1" s="1"/>
  <c r="G384" i="1"/>
  <c r="F384" i="1" s="1"/>
  <c r="H394" i="1"/>
  <c r="G423" i="1"/>
  <c r="F423" i="1" s="1"/>
  <c r="H414" i="1"/>
  <c r="J463" i="1"/>
  <c r="J413" i="1" s="1"/>
  <c r="G464" i="1"/>
  <c r="F464" i="1" s="1"/>
  <c r="H322" i="1"/>
  <c r="G322" i="1" s="1"/>
  <c r="F322" i="1" s="1"/>
  <c r="G380" i="1"/>
  <c r="F380" i="1" s="1"/>
  <c r="G395" i="1"/>
  <c r="F395" i="1" s="1"/>
  <c r="G399" i="1"/>
  <c r="F399" i="1" s="1"/>
  <c r="F410" i="1"/>
  <c r="G411" i="1"/>
  <c r="F411" i="1" s="1"/>
  <c r="I440" i="1"/>
  <c r="G440" i="1" s="1"/>
  <c r="F440" i="1" s="1"/>
  <c r="M440" i="1"/>
  <c r="G492" i="1"/>
  <c r="F492" i="1" s="1"/>
  <c r="J485" i="1"/>
  <c r="G497" i="1"/>
  <c r="F497" i="1" s="1"/>
  <c r="J512" i="1"/>
  <c r="G517" i="1"/>
  <c r="F517" i="1" s="1"/>
  <c r="G599" i="1"/>
  <c r="F599" i="1" s="1"/>
  <c r="I598" i="1"/>
  <c r="G598" i="1" s="1"/>
  <c r="F598" i="1" s="1"/>
  <c r="K645" i="1"/>
  <c r="G646" i="1"/>
  <c r="G398" i="1"/>
  <c r="F398" i="1" s="1"/>
  <c r="H463" i="1"/>
  <c r="G466" i="1"/>
  <c r="F466" i="1" s="1"/>
  <c r="L463" i="1"/>
  <c r="L413" i="1" s="1"/>
  <c r="G512" i="1"/>
  <c r="F512" i="1" s="1"/>
  <c r="G581" i="1"/>
  <c r="F581" i="1" s="1"/>
  <c r="H580" i="1"/>
  <c r="G403" i="1"/>
  <c r="F403" i="1" s="1"/>
  <c r="G448" i="1"/>
  <c r="F448" i="1" s="1"/>
  <c r="K485" i="1"/>
  <c r="K413" i="1" s="1"/>
  <c r="G638" i="1"/>
  <c r="F638" i="1" s="1"/>
  <c r="H637" i="1"/>
  <c r="G637" i="1" s="1"/>
  <c r="G561" i="1"/>
  <c r="F561" i="1" s="1"/>
  <c r="I558" i="1"/>
  <c r="E565" i="1"/>
  <c r="F566" i="1"/>
  <c r="G569" i="1"/>
  <c r="F569" i="1" s="1"/>
  <c r="G590" i="1"/>
  <c r="F590" i="1" s="1"/>
  <c r="G627" i="1"/>
  <c r="F627" i="1" s="1"/>
  <c r="F637" i="1"/>
  <c r="I565" i="1"/>
  <c r="G565" i="1" s="1"/>
  <c r="G566" i="1"/>
  <c r="F646" i="1"/>
  <c r="G545" i="1"/>
  <c r="F545" i="1" s="1"/>
  <c r="G547" i="1"/>
  <c r="F547" i="1" s="1"/>
  <c r="H544" i="1"/>
  <c r="L543" i="1"/>
  <c r="G570" i="1"/>
  <c r="F570" i="1" s="1"/>
  <c r="J580" i="1"/>
  <c r="G591" i="1"/>
  <c r="F591" i="1" s="1"/>
  <c r="I603" i="1"/>
  <c r="G625" i="1"/>
  <c r="F625" i="1" s="1"/>
  <c r="H616" i="1"/>
  <c r="G645" i="1"/>
  <c r="E615" i="1"/>
  <c r="E645" i="1"/>
  <c r="F645" i="1" s="1"/>
  <c r="L5" i="1" l="1"/>
  <c r="G394" i="1"/>
  <c r="F394" i="1" s="1"/>
  <c r="F51" i="1"/>
  <c r="G216" i="1"/>
  <c r="F216" i="1" s="1"/>
  <c r="J156" i="1"/>
  <c r="J65" i="1"/>
  <c r="J264" i="1"/>
  <c r="G463" i="1"/>
  <c r="F463" i="1" s="1"/>
  <c r="I126" i="1"/>
  <c r="K5" i="1"/>
  <c r="F565" i="1"/>
  <c r="M413" i="1"/>
  <c r="M5" i="1" s="1"/>
  <c r="I602" i="1"/>
  <c r="G602" i="1" s="1"/>
  <c r="F602" i="1" s="1"/>
  <c r="G603" i="1"/>
  <c r="F603" i="1" s="1"/>
  <c r="I543" i="1"/>
  <c r="G558" i="1"/>
  <c r="F558" i="1" s="1"/>
  <c r="G580" i="1"/>
  <c r="F580" i="1" s="1"/>
  <c r="G485" i="1"/>
  <c r="F485" i="1" s="1"/>
  <c r="H413" i="1"/>
  <c r="G414" i="1"/>
  <c r="F414" i="1" s="1"/>
  <c r="I264" i="1"/>
  <c r="G265" i="1"/>
  <c r="F265" i="1" s="1"/>
  <c r="G133" i="1"/>
  <c r="F133" i="1" s="1"/>
  <c r="J126" i="1"/>
  <c r="J5" i="1" s="1"/>
  <c r="I413" i="1"/>
  <c r="G10" i="1"/>
  <c r="F10" i="1" s="1"/>
  <c r="H6" i="1"/>
  <c r="F615" i="1"/>
  <c r="G616" i="1"/>
  <c r="F616" i="1" s="1"/>
  <c r="H615" i="1"/>
  <c r="G615" i="1" s="1"/>
  <c r="G544" i="1"/>
  <c r="F544" i="1" s="1"/>
  <c r="H543" i="1"/>
  <c r="G543" i="1" s="1"/>
  <c r="F543" i="1" s="1"/>
  <c r="G357" i="1"/>
  <c r="F357" i="1" s="1"/>
  <c r="H356" i="1"/>
  <c r="G375" i="1"/>
  <c r="F375" i="1" s="1"/>
  <c r="I356" i="1"/>
  <c r="G271" i="1"/>
  <c r="F271" i="1" s="1"/>
  <c r="H264" i="1"/>
  <c r="I65" i="1"/>
  <c r="G66" i="1"/>
  <c r="E6" i="1"/>
  <c r="I156" i="1"/>
  <c r="G156" i="1" s="1"/>
  <c r="F156" i="1" s="1"/>
  <c r="E65" i="1"/>
  <c r="F66" i="1"/>
  <c r="H65" i="1"/>
  <c r="G72" i="1"/>
  <c r="F72" i="1" s="1"/>
  <c r="G126" i="1" l="1"/>
  <c r="F126" i="1" s="1"/>
  <c r="G356" i="1"/>
  <c r="F356" i="1" s="1"/>
  <c r="I5" i="1"/>
  <c r="G413" i="1"/>
  <c r="F413" i="1" s="1"/>
  <c r="G264" i="1"/>
  <c r="F264" i="1" s="1"/>
  <c r="G6" i="1"/>
  <c r="H5" i="1"/>
  <c r="G5" i="1" s="1"/>
  <c r="G65" i="1"/>
  <c r="F65" i="1" s="1"/>
  <c r="E5" i="1"/>
  <c r="F6" i="1"/>
  <c r="F5" i="1" l="1"/>
</calcChain>
</file>

<file path=xl/sharedStrings.xml><?xml version="1.0" encoding="utf-8"?>
<sst xmlns="http://schemas.openxmlformats.org/spreadsheetml/2006/main" count="2523" uniqueCount="1312">
  <si>
    <t>单位：万元</t>
    <phoneticPr fontId="2" type="noConversion"/>
  </si>
  <si>
    <t>日期</t>
    <phoneticPr fontId="2" type="noConversion"/>
  </si>
  <si>
    <t>审批文件</t>
    <phoneticPr fontId="2" type="noConversion"/>
  </si>
  <si>
    <t>预算科目</t>
    <phoneticPr fontId="2" type="noConversion"/>
  </si>
  <si>
    <t>科目名称</t>
    <phoneticPr fontId="2" type="noConversion"/>
  </si>
  <si>
    <t>省指标</t>
    <phoneticPr fontId="2" type="noConversion"/>
  </si>
  <si>
    <t>市级</t>
    <phoneticPr fontId="2" type="noConversion"/>
  </si>
  <si>
    <t>县区小计</t>
    <phoneticPr fontId="2" type="noConversion"/>
  </si>
  <si>
    <t>平定县</t>
    <phoneticPr fontId="2" type="noConversion"/>
  </si>
  <si>
    <t>盂县</t>
    <phoneticPr fontId="2" type="noConversion"/>
  </si>
  <si>
    <t>郊区</t>
    <phoneticPr fontId="2" type="noConversion"/>
  </si>
  <si>
    <t>城区</t>
    <phoneticPr fontId="2" type="noConversion"/>
  </si>
  <si>
    <t>矿区</t>
    <phoneticPr fontId="2" type="noConversion"/>
  </si>
  <si>
    <t>开发区</t>
    <phoneticPr fontId="2" type="noConversion"/>
  </si>
  <si>
    <t xml:space="preserve">    -  -</t>
  </si>
  <si>
    <t/>
  </si>
  <si>
    <t xml:space="preserve"> 合 计</t>
  </si>
  <si>
    <t>201</t>
  </si>
  <si>
    <t>一般公共服务支出</t>
  </si>
  <si>
    <t>20104</t>
    <phoneticPr fontId="2" type="noConversion"/>
  </si>
  <si>
    <t xml:space="preserve">  发展与改革事务</t>
    <phoneticPr fontId="2" type="noConversion"/>
  </si>
  <si>
    <t>2010402</t>
    <phoneticPr fontId="2" type="noConversion"/>
  </si>
  <si>
    <t xml:space="preserve">    一般行政管理事务</t>
    <phoneticPr fontId="2" type="noConversion"/>
  </si>
  <si>
    <t xml:space="preserve">      重大战略前期研究工作资金和</t>
    <phoneticPr fontId="2" type="noConversion"/>
  </si>
  <si>
    <t>160</t>
    <phoneticPr fontId="2" type="noConversion"/>
  </si>
  <si>
    <t>20105</t>
  </si>
  <si>
    <t xml:space="preserve">  统计信息事务</t>
  </si>
  <si>
    <t>2010507</t>
  </si>
  <si>
    <t xml:space="preserve">    专项普查活动</t>
  </si>
  <si>
    <t>2018-04-04</t>
  </si>
  <si>
    <t>阳财行[2018]6号</t>
  </si>
  <si>
    <t xml:space="preserve">        第四次经济普查“两员”劳动报酬补助</t>
  </si>
  <si>
    <t>2018-06-01</t>
  </si>
  <si>
    <t>阳财行[2018]8号</t>
  </si>
  <si>
    <t xml:space="preserve">        第四次全国经济普查经费及“两员”劳动报酬</t>
  </si>
  <si>
    <t>2010508</t>
  </si>
  <si>
    <t xml:space="preserve">    统计抽样调查</t>
  </si>
  <si>
    <t>2018-08-29</t>
  </si>
  <si>
    <t>阳财行[2018]27号</t>
  </si>
  <si>
    <t xml:space="preserve">        粮食产量、人口抽样调查经费</t>
  </si>
  <si>
    <t>20110</t>
    <phoneticPr fontId="2" type="noConversion"/>
  </si>
  <si>
    <t xml:space="preserve">  人力资源事务</t>
    <phoneticPr fontId="2" type="noConversion"/>
  </si>
  <si>
    <t>2011006</t>
    <phoneticPr fontId="2" type="noConversion"/>
  </si>
  <si>
    <t xml:space="preserve">    军队转业干部安置</t>
    <phoneticPr fontId="2" type="noConversion"/>
  </si>
  <si>
    <t xml:space="preserve">       军队转业干部人员经费</t>
    <phoneticPr fontId="2" type="noConversion"/>
  </si>
  <si>
    <t xml:space="preserve">       2018年自主择业军队转业干部</t>
    <phoneticPr fontId="2" type="noConversion"/>
  </si>
  <si>
    <t xml:space="preserve">       2018年军队转业干部补助经费</t>
    <phoneticPr fontId="2" type="noConversion"/>
  </si>
  <si>
    <t>20113</t>
  </si>
  <si>
    <t xml:space="preserve">  商贸事务</t>
  </si>
  <si>
    <t>2011399</t>
  </si>
  <si>
    <t xml:space="preserve">    其他商贸事务支出</t>
  </si>
  <si>
    <t>2018-01-22</t>
  </si>
  <si>
    <t>阳财建[2017]104号</t>
  </si>
  <si>
    <t xml:space="preserve">        提前下达2018年开发区建设发展专项资金</t>
  </si>
  <si>
    <t>2018-07-19</t>
  </si>
  <si>
    <t>阳财建[2018]53号</t>
  </si>
  <si>
    <t xml:space="preserve">        2018年电子商务发展专项资金（第一批）</t>
  </si>
  <si>
    <t>2018-11-06</t>
  </si>
  <si>
    <t>阳财建[2018]86号</t>
  </si>
  <si>
    <t xml:space="preserve">        支持阳泉市开发区建设改革创新发展专项资金</t>
  </si>
  <si>
    <t>2018-11-08</t>
  </si>
  <si>
    <t>阳财建[2018]89号</t>
  </si>
  <si>
    <t xml:space="preserve">        电子商务发展经费</t>
  </si>
  <si>
    <t>20115</t>
  </si>
  <si>
    <t xml:space="preserve">  工商行政管理事务</t>
  </si>
  <si>
    <t>2011502</t>
  </si>
  <si>
    <t xml:space="preserve">    一般行政管理事务【工商行政管理事务】</t>
  </si>
  <si>
    <t>阳财行[2018]9号</t>
  </si>
  <si>
    <t xml:space="preserve">        2018年度基层非公有制经济组织党建工作经费市级配套资金</t>
  </si>
  <si>
    <t>20124</t>
  </si>
  <si>
    <t xml:space="preserve">  宗教事务</t>
  </si>
  <si>
    <t>2012499</t>
  </si>
  <si>
    <t xml:space="preserve">    其他宗教事务支出</t>
  </si>
  <si>
    <t>阳财行[2017]54号</t>
  </si>
  <si>
    <t xml:space="preserve">        提前下达2018年寺观教堂维修补助经费</t>
  </si>
  <si>
    <t>20129</t>
  </si>
  <si>
    <t xml:space="preserve">  群众团体事务</t>
  </si>
  <si>
    <t>2012902</t>
  </si>
  <si>
    <t xml:space="preserve">    一般行政管理事务【群众团体事务】</t>
  </si>
  <si>
    <t>2018-06-20</t>
  </si>
  <si>
    <t>阳财行[2018]13号</t>
  </si>
  <si>
    <t xml:space="preserve">        下达妇女儿童工作专项资金</t>
  </si>
  <si>
    <t>20132</t>
  </si>
  <si>
    <t xml:space="preserve">  组织事务</t>
  </si>
  <si>
    <t>2013299</t>
  </si>
  <si>
    <t xml:space="preserve">    其他组织事务支出</t>
  </si>
  <si>
    <t>阳财行[2017]49号</t>
  </si>
  <si>
    <t xml:space="preserve">        提前下达2018年度全省非公经济组织和社会组织党建工作专项经费</t>
  </si>
  <si>
    <t>阳财行[2017]53号</t>
  </si>
  <si>
    <t xml:space="preserve">        提前下达2018年度农村（社区）党员教育培训经费</t>
  </si>
  <si>
    <t>2018-10-17</t>
  </si>
  <si>
    <t>阳财行[2018]29-1号</t>
  </si>
  <si>
    <t xml:space="preserve">        农村社区党员培训经费</t>
  </si>
  <si>
    <t>阳财行[2018]29-2号</t>
  </si>
  <si>
    <t xml:space="preserve">        农村离任“两委”主干生活补贴经费</t>
  </si>
  <si>
    <t>阳财行[2018]29-3号</t>
  </si>
  <si>
    <t>阳财行[2018]29号</t>
  </si>
  <si>
    <t xml:space="preserve">        村级组织运转经费</t>
  </si>
  <si>
    <t>2018-11-02</t>
  </si>
  <si>
    <t>阳财行[2018]30-1号</t>
  </si>
  <si>
    <t xml:space="preserve">        划转移交社会职能所涉资金</t>
  </si>
  <si>
    <t>20133</t>
  </si>
  <si>
    <t xml:space="preserve">  宣传事务</t>
  </si>
  <si>
    <t>2013302</t>
  </si>
  <si>
    <t xml:space="preserve">    一般行政管理事务【宣传事务】</t>
  </si>
  <si>
    <t>阳财行[2017]45号</t>
  </si>
  <si>
    <t xml:space="preserve">        提前下达2018年爱国主义教育基地配套资金</t>
  </si>
  <si>
    <t>20136</t>
    <phoneticPr fontId="2" type="noConversion"/>
  </si>
  <si>
    <t xml:space="preserve"> 其他共产党事务支出</t>
    <phoneticPr fontId="2" type="noConversion"/>
  </si>
  <si>
    <t>2013602</t>
    <phoneticPr fontId="2" type="noConversion"/>
  </si>
  <si>
    <t xml:space="preserve">   一般行政管理事务</t>
    <phoneticPr fontId="2" type="noConversion"/>
  </si>
  <si>
    <t>2013602</t>
    <phoneticPr fontId="2" type="noConversion"/>
  </si>
  <si>
    <t xml:space="preserve">     下达综治先进工作市奖金</t>
    <phoneticPr fontId="2" type="noConversion"/>
  </si>
  <si>
    <t>204</t>
  </si>
  <si>
    <t>公共安全支出</t>
  </si>
  <si>
    <t>20402</t>
  </si>
  <si>
    <t xml:space="preserve">  公安</t>
  </si>
  <si>
    <t>　　一般行政管理事务【公安】</t>
    <phoneticPr fontId="2" type="noConversion"/>
  </si>
  <si>
    <t>　　　　下达2018年政法基础设施建设省级专项资金</t>
    <phoneticPr fontId="2" type="noConversion"/>
  </si>
  <si>
    <t>　　刑事侦查</t>
    <phoneticPr fontId="2" type="noConversion"/>
  </si>
  <si>
    <t>　　　　第二批扫黑除恶专项斗争经费</t>
    <phoneticPr fontId="2" type="noConversion"/>
  </si>
  <si>
    <t>2040211</t>
  </si>
  <si>
    <t xml:space="preserve">    禁毒管理</t>
  </si>
  <si>
    <t>2018-01-19</t>
  </si>
  <si>
    <t>阳财行[2017]56号</t>
  </si>
  <si>
    <t xml:space="preserve">        提前下达2018年中央禁毒补助经费</t>
  </si>
  <si>
    <t>2018-11-13</t>
  </si>
  <si>
    <t>阳财行[2018]34号</t>
  </si>
  <si>
    <t xml:space="preserve">        特殊项目7</t>
  </si>
  <si>
    <t>　　道路交通管理</t>
    <phoneticPr fontId="2" type="noConversion"/>
  </si>
  <si>
    <t>　　　　提前下达2018年公安交通管理省级补助资金预算指标</t>
    <phoneticPr fontId="2" type="noConversion"/>
  </si>
  <si>
    <t>　　　　下达2018年公安交通管理省级补助资金</t>
    <phoneticPr fontId="2" type="noConversion"/>
  </si>
  <si>
    <t>　　拘押收教场所管理</t>
    <phoneticPr fontId="2" type="noConversion"/>
  </si>
  <si>
    <t>　　　　2018年地方政府基础设施中央基建预算</t>
    <phoneticPr fontId="2" type="noConversion"/>
  </si>
  <si>
    <t>205</t>
  </si>
  <si>
    <t>教育支出</t>
  </si>
  <si>
    <t>20501</t>
  </si>
  <si>
    <t xml:space="preserve">  教育管理事务</t>
  </si>
  <si>
    <t>2050199</t>
  </si>
  <si>
    <t xml:space="preserve">    其他教育管理事务支出</t>
  </si>
  <si>
    <t>2018-02-05</t>
  </si>
  <si>
    <t>阳财文[2017]79-1号</t>
  </si>
  <si>
    <t xml:space="preserve">        提前下达2018年原民办教师教龄津贴市级配套</t>
  </si>
  <si>
    <t>阳财文[2017]82-5号</t>
  </si>
  <si>
    <t xml:space="preserve">        提前下达2018年城乡义务教育补助经费市级配套</t>
  </si>
  <si>
    <t>　　　　助学贷款奖补资金</t>
    <phoneticPr fontId="2" type="noConversion"/>
  </si>
  <si>
    <t>2018-12-29</t>
  </si>
  <si>
    <t>阳财文[2018]72号</t>
  </si>
  <si>
    <t xml:space="preserve">        2018年学生资助补助经费（高等教育第三批）</t>
  </si>
  <si>
    <t>20502</t>
  </si>
  <si>
    <t xml:space="preserve">  普通教育</t>
  </si>
  <si>
    <t>2050201</t>
  </si>
  <si>
    <t xml:space="preserve">    学前教育</t>
  </si>
  <si>
    <t>阳财文[2017]76-1号</t>
  </si>
  <si>
    <t xml:space="preserve">        提前下达2018年学前教育幼儿资助省级资金</t>
  </si>
  <si>
    <t>阳财文[2017]76-2号</t>
  </si>
  <si>
    <t xml:space="preserve">        提前下达2018年学前教育幼儿资助</t>
  </si>
  <si>
    <t>阳财文[2017]76号</t>
  </si>
  <si>
    <t xml:space="preserve">        提前下达2018年学前教育幼儿资助资金中央资金</t>
  </si>
  <si>
    <t>2018-05-16</t>
  </si>
  <si>
    <t>阳财文[2018]13号</t>
  </si>
  <si>
    <t xml:space="preserve">        支持学前教育发展资金</t>
  </si>
  <si>
    <t>2018-08-23</t>
  </si>
  <si>
    <t>阳财文[2018]28-1号</t>
  </si>
  <si>
    <t xml:space="preserve">        2018年学前教育幼儿资助资金</t>
  </si>
  <si>
    <t>阳财文[2018]28号</t>
  </si>
  <si>
    <t xml:space="preserve">        2018年学前教育建设与资助省级资金</t>
  </si>
  <si>
    <t>2018-09-21</t>
  </si>
  <si>
    <t>阳财文[2018]40号</t>
  </si>
  <si>
    <t xml:space="preserve">        2018年支持学前教育发展资金</t>
  </si>
  <si>
    <t>2018-10-22</t>
  </si>
  <si>
    <t>阳财文[2018]49号</t>
  </si>
  <si>
    <t>2050204</t>
  </si>
  <si>
    <t xml:space="preserve">    高中教育</t>
  </si>
  <si>
    <t>阳财文[2017]74号</t>
  </si>
  <si>
    <t xml:space="preserve">        学生资助补助经费</t>
  </si>
  <si>
    <t>阳财文[2017]80号</t>
  </si>
  <si>
    <t>2018-09-18</t>
  </si>
  <si>
    <t>阳财文[2018]37-3号</t>
  </si>
  <si>
    <t xml:space="preserve">        2018年普通高中免学杂费资金</t>
  </si>
  <si>
    <t>2018-09-07</t>
  </si>
  <si>
    <t>阳财文[2018]37号</t>
  </si>
  <si>
    <t xml:space="preserve">        2018年普通高中免学费</t>
  </si>
  <si>
    <t>阳财文[2018]39号</t>
  </si>
  <si>
    <t xml:space="preserve">        2018年普通高中国家助学金</t>
  </si>
  <si>
    <t>2050299</t>
  </si>
  <si>
    <t xml:space="preserve">    其他普通教育支出</t>
  </si>
  <si>
    <t>阳财文[2017]86号</t>
  </si>
  <si>
    <t xml:space="preserve">        中小学及幼儿园教师国家级培训计划资金</t>
  </si>
  <si>
    <t>2018-10-10</t>
  </si>
  <si>
    <t>阳财文[2018]30-6号</t>
  </si>
  <si>
    <t xml:space="preserve">        2018年城乡义务教育经费市级资金</t>
  </si>
  <si>
    <t>阳财文[2018]41号</t>
  </si>
  <si>
    <t xml:space="preserve">        2018年全省中小学改善办学条件省级资金</t>
  </si>
  <si>
    <t>阳财文[2018]42号</t>
  </si>
  <si>
    <t xml:space="preserve">        2018年农村义务教育薄弱学校改造中央补助资金</t>
  </si>
  <si>
    <t>2018-12-10</t>
  </si>
  <si>
    <t>阳财文[2018]60-1号</t>
  </si>
  <si>
    <t xml:space="preserve">        2018年原民办教师教龄补贴市级资金</t>
  </si>
  <si>
    <t>阳财文[2018]64号</t>
  </si>
  <si>
    <t xml:space="preserve">        2018年中小学及幼儿园教师国家级培训计划中央资金</t>
  </si>
  <si>
    <t>20503</t>
  </si>
  <si>
    <t xml:space="preserve">  职业教育</t>
  </si>
  <si>
    <t>2050302</t>
    <phoneticPr fontId="2" type="noConversion"/>
  </si>
  <si>
    <t xml:space="preserve">    中专教育</t>
    <phoneticPr fontId="2" type="noConversion"/>
  </si>
  <si>
    <t>2050303</t>
    <phoneticPr fontId="2" type="noConversion"/>
  </si>
  <si>
    <t xml:space="preserve">    技校教育</t>
    <phoneticPr fontId="2" type="noConversion"/>
  </si>
  <si>
    <t>2050304</t>
  </si>
  <si>
    <t xml:space="preserve">    职业高中教育</t>
  </si>
  <si>
    <t>阳财文[2017]77-1号</t>
  </si>
  <si>
    <t xml:space="preserve">        提前下达2018年中职免学费省级资金</t>
  </si>
  <si>
    <t>阳财文[2017]77号</t>
  </si>
  <si>
    <t>2018-03-22</t>
  </si>
  <si>
    <t>阳财文[2018]2-1号</t>
  </si>
  <si>
    <t xml:space="preserve">        下达2018年中职助学金</t>
  </si>
  <si>
    <t>阳财文[2018]38-1号</t>
  </si>
  <si>
    <t xml:space="preserve">        2018年中职助学金补助经费</t>
  </si>
  <si>
    <t>2018-10-08</t>
  </si>
  <si>
    <t>阳财文[2018]44-1号</t>
  </si>
  <si>
    <t xml:space="preserve">        2018年中等职业学校免学费中央及省级资金</t>
  </si>
  <si>
    <t>阳财文[2018]44号</t>
  </si>
  <si>
    <t xml:space="preserve">        2018年中等职业教育免学费</t>
  </si>
  <si>
    <t>2050305</t>
    <phoneticPr fontId="2" type="noConversion"/>
  </si>
  <si>
    <t xml:space="preserve">     高等职业教育</t>
    <phoneticPr fontId="2" type="noConversion"/>
  </si>
  <si>
    <t>20504</t>
  </si>
  <si>
    <t xml:space="preserve">  成人教育</t>
  </si>
  <si>
    <t>2050499</t>
  </si>
  <si>
    <t xml:space="preserve">    其他成人教育支出</t>
  </si>
  <si>
    <t>阳财行[2017]42号</t>
  </si>
  <si>
    <t xml:space="preserve">        提前下达2018年农村财会人员培训经费</t>
  </si>
  <si>
    <t>阳财行[2018]10号</t>
  </si>
  <si>
    <t xml:space="preserve">        2018年农村会计人员培训经费</t>
  </si>
  <si>
    <t>阳财行[2018]30-2号</t>
  </si>
  <si>
    <t>阳财行[2018]30号</t>
  </si>
  <si>
    <t>20507</t>
  </si>
  <si>
    <t xml:space="preserve">  特殊教育</t>
  </si>
  <si>
    <t>2050701</t>
  </si>
  <si>
    <t xml:space="preserve">    特殊学校教育</t>
  </si>
  <si>
    <t>阳财文[2017]78号</t>
  </si>
  <si>
    <t xml:space="preserve">        提前下达2018年特殊教育补助经费</t>
  </si>
  <si>
    <t>2018-05-25</t>
  </si>
  <si>
    <t>阳财文[2018]15号</t>
  </si>
  <si>
    <t xml:space="preserve">        下达2018年特殊教育学校改善办学条件省级经费</t>
  </si>
  <si>
    <t>20508</t>
    <phoneticPr fontId="2" type="noConversion"/>
  </si>
  <si>
    <t xml:space="preserve">   进修及培训</t>
    <phoneticPr fontId="2" type="noConversion"/>
  </si>
  <si>
    <t>20509</t>
  </si>
  <si>
    <t xml:space="preserve">  教育费附加安排的支出</t>
  </si>
  <si>
    <t>2050999</t>
  </si>
  <si>
    <t xml:space="preserve">    其他教育费附加安排的支出</t>
  </si>
  <si>
    <t>2018-04-26</t>
  </si>
  <si>
    <t>阳财文[2018]7号</t>
  </si>
  <si>
    <t xml:space="preserve">        下达2018-2019学年免除义务教育阶段寄宿生住宿费</t>
  </si>
  <si>
    <t>阳财文[2018]8号</t>
  </si>
  <si>
    <t xml:space="preserve">        下达2018-2019学年义务教育阶段免作业本费专项资金</t>
  </si>
  <si>
    <t>阳财文[2018]9号</t>
  </si>
  <si>
    <t xml:space="preserve">        下达2018-2019学年义务教育阶段寄宿生营养早餐工程专项</t>
  </si>
  <si>
    <t>20599</t>
  </si>
  <si>
    <t xml:space="preserve">  其他教育支出</t>
  </si>
  <si>
    <t>2059999</t>
  </si>
  <si>
    <t xml:space="preserve">    其他教育支出</t>
  </si>
  <si>
    <t>2018-05-29</t>
  </si>
  <si>
    <t>阳财建[2018]39号</t>
  </si>
  <si>
    <t xml:space="preserve">        下达2018年教育现代化推进工程中央基建投资预算（拨款）的通知</t>
  </si>
  <si>
    <t>2018-08-14</t>
  </si>
  <si>
    <t>阳财建[2018]62号</t>
  </si>
  <si>
    <t xml:space="preserve">        中央基本建设省级配套资金</t>
  </si>
  <si>
    <t>207</t>
  </si>
  <si>
    <t>文化体育与传媒支出</t>
  </si>
  <si>
    <t>20701</t>
  </si>
  <si>
    <t xml:space="preserve">  文化</t>
  </si>
  <si>
    <t>2070109</t>
  </si>
  <si>
    <t xml:space="preserve">    群众文化</t>
  </si>
  <si>
    <t>2018-12-06</t>
  </si>
  <si>
    <t>阳财文[2018]65号</t>
  </si>
  <si>
    <t xml:space="preserve">        庆祝改革开放40周年重点文艺作品和重大文化活动扶持经费</t>
  </si>
  <si>
    <t>2070111</t>
  </si>
  <si>
    <t xml:space="preserve">    文化创作与保护</t>
  </si>
  <si>
    <t>2018-04-18</t>
  </si>
  <si>
    <t>阳财文[2018]12号</t>
  </si>
  <si>
    <t xml:space="preserve">        下达2018年省级非物质文化遗产保护专项资金（市县部分）</t>
  </si>
  <si>
    <t>2018-10-11</t>
  </si>
  <si>
    <t>阳财文[2018]51号</t>
  </si>
  <si>
    <t xml:space="preserve">        2018年国家非物质文化遗产保护中央专项资金（第二批）</t>
  </si>
  <si>
    <t>20702</t>
  </si>
  <si>
    <t xml:space="preserve">  文物</t>
  </si>
  <si>
    <t>2070204</t>
  </si>
  <si>
    <t xml:space="preserve">    文物保护</t>
  </si>
  <si>
    <t>2018-09-14</t>
  </si>
  <si>
    <t>阳财行[2018]28号</t>
  </si>
  <si>
    <t xml:space="preserve">        市级文物保护单位古建筑维修与养护经费</t>
  </si>
  <si>
    <t>2018-02-09</t>
  </si>
  <si>
    <t>阳财文[2017]89号</t>
  </si>
  <si>
    <t xml:space="preserve">        提前下达2018年国家文物保护中央专项资金</t>
  </si>
  <si>
    <t>2018-04-25</t>
  </si>
  <si>
    <t>阳财文[2018]11号</t>
  </si>
  <si>
    <t xml:space="preserve">        下达2018年度文物保护省级专项补助经费（第二批）</t>
  </si>
  <si>
    <t>阳财文[2018]52号</t>
  </si>
  <si>
    <t xml:space="preserve">        2018年国家文物保护中央专项资金（第二批）</t>
  </si>
  <si>
    <t>20704</t>
  </si>
  <si>
    <t xml:space="preserve">  新闻出版广播影视</t>
  </si>
  <si>
    <t>2070499</t>
  </si>
  <si>
    <t xml:space="preserve">    其他新闻出版广播影视支出</t>
  </si>
  <si>
    <t>2018-02-06</t>
  </si>
  <si>
    <t>阳财文[2017]88号</t>
  </si>
  <si>
    <t xml:space="preserve">        中央补助地方公共文化服务体系建设专项资金</t>
  </si>
  <si>
    <t>2018-10-31</t>
  </si>
  <si>
    <t>阳财文[2018]54号</t>
  </si>
  <si>
    <t xml:space="preserve">        2018年中央补助地方公共文化服务体系建设专项资金（中央广播无线覆盖运维费）</t>
  </si>
  <si>
    <t>20799</t>
  </si>
  <si>
    <t xml:space="preserve">  其他文化体育与传媒支出</t>
  </si>
  <si>
    <t>2079902</t>
  </si>
  <si>
    <t xml:space="preserve">    宣传文化发展专项支出</t>
  </si>
  <si>
    <t>阳财行[2017]47号</t>
  </si>
  <si>
    <t xml:space="preserve">        提前下达2018年度文化事业建设费</t>
  </si>
  <si>
    <t>2079903</t>
  </si>
  <si>
    <t xml:space="preserve">    文化产业发展专项支出</t>
  </si>
  <si>
    <t>阳财行[2017]48号</t>
  </si>
  <si>
    <t xml:space="preserve">        提前下达2018年文化产业专项资金</t>
  </si>
  <si>
    <t>2079999</t>
  </si>
  <si>
    <t xml:space="preserve">    其他文化体育与传媒支出</t>
  </si>
  <si>
    <t>阳财文[2017]92号</t>
  </si>
  <si>
    <t>2018-02-11</t>
  </si>
  <si>
    <t>阳财文[2018]1-1号</t>
  </si>
  <si>
    <t xml:space="preserve">        提前下达2018年公共文化服务体系建设省级专项资金（一般项目补助资金）</t>
  </si>
  <si>
    <t>阳财文[2018]1号</t>
  </si>
  <si>
    <t>阳财文[2018]4号</t>
  </si>
  <si>
    <t>2018-11-19</t>
  </si>
  <si>
    <t>阳财文[2018]56-1号</t>
  </si>
  <si>
    <t xml:space="preserve">        2018年中央补助地方公共文化服务体系建设专项资金（绩效奖励资金）</t>
  </si>
  <si>
    <t>阳财文[2018]56号</t>
  </si>
  <si>
    <t>2018-11-27</t>
  </si>
  <si>
    <t>阳财文[2018]57号</t>
  </si>
  <si>
    <t xml:space="preserve">        2018年中央补助地方公共文化服务体系建设专项资金（文化惠民演出绩效奖励资金）</t>
  </si>
  <si>
    <t>208</t>
  </si>
  <si>
    <t>社会保障和就业支出</t>
  </si>
  <si>
    <t>20801</t>
  </si>
  <si>
    <t xml:space="preserve">  人力资源和社会保障管理事务</t>
  </si>
  <si>
    <t>2080109</t>
  </si>
  <si>
    <t xml:space="preserve">    社会保险经办机构</t>
  </si>
  <si>
    <t>2018-07-02</t>
  </si>
  <si>
    <t>阳财社[2018]25号</t>
  </si>
  <si>
    <t xml:space="preserve">        2018年度城乡居民基本医疗保险工作经费的通知</t>
  </si>
  <si>
    <t>20802</t>
  </si>
  <si>
    <t xml:space="preserve">  民政管理事务</t>
  </si>
  <si>
    <t>2080204</t>
  </si>
  <si>
    <t xml:space="preserve">    拥军优属</t>
  </si>
  <si>
    <t>阳财社[2018]128号</t>
  </si>
  <si>
    <t xml:space="preserve">        下达2019年元旦、春节双拥慰问市级补助资金的通知</t>
  </si>
  <si>
    <t>2080205</t>
  </si>
  <si>
    <t xml:space="preserve">    老龄事务</t>
  </si>
  <si>
    <t>2018-07-31</t>
  </si>
  <si>
    <t>阳财社[2018]36号</t>
  </si>
  <si>
    <t xml:space="preserve">        2018年90岁以上高龄老年人慰问补助资金的通知</t>
  </si>
  <si>
    <t>2080208</t>
  </si>
  <si>
    <t xml:space="preserve">    基层政权和社区建设</t>
  </si>
  <si>
    <t>2018-12-26</t>
  </si>
  <si>
    <t>阳财社[2018]117号</t>
  </si>
  <si>
    <t xml:space="preserve">        城市社区活动场所和公益性服务设施建设扶助资金</t>
  </si>
  <si>
    <t>2018-05-28</t>
  </si>
  <si>
    <t>阳财社[2018]20号</t>
  </si>
  <si>
    <t xml:space="preserve">        下达2018年社区建设市级补助资金的通知</t>
  </si>
  <si>
    <t>2018-09-25</t>
  </si>
  <si>
    <t>阳财社[2018]68号</t>
  </si>
  <si>
    <t xml:space="preserve">        2018年城市社区活动场所和公益性服务设施建设扶助市级补助资金的通知</t>
  </si>
  <si>
    <t>2018-12-14</t>
  </si>
  <si>
    <t>阳财社[2018]90号</t>
  </si>
  <si>
    <t xml:space="preserve">        2018年社区建设市级补助资金（第二批）的通知</t>
  </si>
  <si>
    <t>20807</t>
  </si>
  <si>
    <t xml:space="preserve">  就业补助</t>
  </si>
  <si>
    <t>2080799</t>
  </si>
  <si>
    <t xml:space="preserve">    其他就业补助支出</t>
  </si>
  <si>
    <t>2018-01-31</t>
  </si>
  <si>
    <t>阳财社[2017]127号</t>
  </si>
  <si>
    <t xml:space="preserve">        提前下达2018年政府购买服务基层公共服务岗位补助预算指标的通知</t>
  </si>
  <si>
    <t>阳财社[2017]138-1号</t>
  </si>
  <si>
    <t xml:space="preserve">        提前下达2018年中央和省级财政就业专项资金预算指标的通知</t>
  </si>
  <si>
    <t>2018-02-01</t>
  </si>
  <si>
    <t>阳财社[2017]138号</t>
  </si>
  <si>
    <t xml:space="preserve">        就业补助资金</t>
  </si>
  <si>
    <t>2018-08-16</t>
  </si>
  <si>
    <t>阳财社[2018]43号</t>
  </si>
  <si>
    <t>阳财社[2018]94号</t>
  </si>
  <si>
    <t xml:space="preserve">        2018年政府购买基层公共服务岗位补助资金（第二批）的通知</t>
  </si>
  <si>
    <t>20808</t>
  </si>
  <si>
    <t xml:space="preserve">  抚恤</t>
  </si>
  <si>
    <t>2080899</t>
  </si>
  <si>
    <t xml:space="preserve">    其他优抚支出</t>
  </si>
  <si>
    <t>阳财社[2017]125-1号</t>
  </si>
  <si>
    <t xml:space="preserve">        提前下达2018年优抚对象抚恤补助资金预算指标的通知</t>
  </si>
  <si>
    <t>阳财社[2017]125-2号</t>
  </si>
  <si>
    <t>阳财社[2017]125号</t>
  </si>
  <si>
    <t xml:space="preserve">        优抚对象补助经费</t>
  </si>
  <si>
    <t>阳财社[2017]130-1号</t>
  </si>
  <si>
    <t xml:space="preserve">        提前下达2018年老党员生活补贴补助资金预算指标的通知</t>
  </si>
  <si>
    <t>阳财社[2017]130-2号</t>
  </si>
  <si>
    <t>阳财社[2017]130号</t>
  </si>
  <si>
    <t>2018-09-12</t>
  </si>
  <si>
    <t>阳财社[2018]57-1号</t>
  </si>
  <si>
    <t xml:space="preserve">        2018年优抚对象抚恤提标补助资金的通知</t>
  </si>
  <si>
    <t>阳财社[2018]57号</t>
  </si>
  <si>
    <t>阳财社[2018]60-1号</t>
  </si>
  <si>
    <t xml:space="preserve">        2018年优抚对象抚恤补助资金的通知</t>
  </si>
  <si>
    <t>阳财社[2018]60号</t>
  </si>
  <si>
    <t>2018-09-28</t>
  </si>
  <si>
    <t>阳财社[2018]69-1号</t>
  </si>
  <si>
    <t xml:space="preserve">        2018年老党员生活补贴及提标补助资金的通知</t>
  </si>
  <si>
    <t>阳财社[2018]69-2号</t>
  </si>
  <si>
    <t>阳财社[2018]69号</t>
  </si>
  <si>
    <t>20809</t>
  </si>
  <si>
    <t xml:space="preserve">  退役安置</t>
  </si>
  <si>
    <t>2080901</t>
  </si>
  <si>
    <t xml:space="preserve">    退役士兵安置</t>
  </si>
  <si>
    <t>阳财社[2017]142-1号</t>
  </si>
  <si>
    <t xml:space="preserve">        提前下达2018年省级和市级退役安置补助资金的通知</t>
  </si>
  <si>
    <t>阳财社[2017]142号</t>
  </si>
  <si>
    <t xml:space="preserve">        提前下达2018年省级财政退役士兵安置补助资金的通知</t>
  </si>
  <si>
    <t>2018-09-04</t>
  </si>
  <si>
    <t>阳财社[2018]45-1号</t>
  </si>
  <si>
    <t xml:space="preserve">        城乡自主就业退役士兵一次性补助资金</t>
  </si>
  <si>
    <t>阳财社[2018]45-2号</t>
  </si>
  <si>
    <t xml:space="preserve">        2018年自主就业退役士兵一次性经济补助资金</t>
  </si>
  <si>
    <t>阳财社[2018]45号</t>
  </si>
  <si>
    <t xml:space="preserve">        2018年省级退役安置补助资金的通知</t>
  </si>
  <si>
    <t>2018-11-07</t>
  </si>
  <si>
    <t>阳财社[2018]87-1号</t>
  </si>
  <si>
    <t xml:space="preserve">        调整2018年自主就业退役士兵一次性经济补助资金的通知</t>
  </si>
  <si>
    <t>阳财社[2018]87号</t>
  </si>
  <si>
    <t>2080902</t>
  </si>
  <si>
    <t xml:space="preserve">    军队移交政府的离退休人员安置</t>
  </si>
  <si>
    <t>2018-01-17</t>
  </si>
  <si>
    <t>阳财社[2017]141号</t>
  </si>
  <si>
    <t xml:space="preserve">        退役安置补助经费</t>
  </si>
  <si>
    <t>2018-05-08</t>
  </si>
  <si>
    <t>阳财社[2018]16号</t>
  </si>
  <si>
    <t xml:space="preserve">        2018年军队无军籍职工地方性津贴补贴经费的通知</t>
  </si>
  <si>
    <t>2018-09-11</t>
  </si>
  <si>
    <t>阳财社[2018]61号</t>
  </si>
  <si>
    <t xml:space="preserve">        2018年退役安置中央补助资金</t>
  </si>
  <si>
    <t>2080903</t>
  </si>
  <si>
    <t xml:space="preserve">    军队移交政府离退休干部管理机构</t>
  </si>
  <si>
    <t>2080904</t>
  </si>
  <si>
    <t xml:space="preserve">    退役士兵管理教育</t>
  </si>
  <si>
    <t>阳财社[2018]77号</t>
  </si>
  <si>
    <t>20810</t>
  </si>
  <si>
    <t xml:space="preserve">  社会福利</t>
  </si>
  <si>
    <t>2081002</t>
  </si>
  <si>
    <t xml:space="preserve">    老年福利</t>
  </si>
  <si>
    <t>阳财社[2018]112号</t>
  </si>
  <si>
    <t xml:space="preserve">        民办养老机构一次性床位建设补助、运营补贴</t>
  </si>
  <si>
    <t>2018-08-08</t>
  </si>
  <si>
    <t>阳财社[2018]38号</t>
  </si>
  <si>
    <t xml:space="preserve">        关于下达2018年农村老年人日间照料中心市级补助资金的通知</t>
  </si>
  <si>
    <t>20811</t>
  </si>
  <si>
    <t xml:space="preserve">  残疾人事业</t>
  </si>
  <si>
    <t>2081104</t>
  </si>
  <si>
    <t xml:space="preserve">    残疾人康复</t>
  </si>
  <si>
    <t>2018-12-20</t>
  </si>
  <si>
    <t>阳财社[2018]103-1号</t>
  </si>
  <si>
    <t xml:space="preserve">        下达残疾儿童康复补助资金的通知</t>
  </si>
  <si>
    <t>2018-12-18</t>
  </si>
  <si>
    <t>阳财社[2018]103-4号</t>
  </si>
  <si>
    <t xml:space="preserve">        残疾人事业发展补助资金</t>
  </si>
  <si>
    <t>阳财社[2018]19-1号</t>
  </si>
  <si>
    <t>阳财社[2018]19号</t>
  </si>
  <si>
    <t xml:space="preserve">        关于下达2017年中央补助残疾人事业发展补助资金的通知</t>
  </si>
  <si>
    <t>2018-05-30</t>
  </si>
  <si>
    <t>阳财社[2018]22号</t>
  </si>
  <si>
    <t xml:space="preserve">        2018年残疾人事业发展补助资金的通知</t>
  </si>
  <si>
    <t>阳财社[2018]80号</t>
  </si>
  <si>
    <t>2081105</t>
  </si>
  <si>
    <t xml:space="preserve">    残疾人就业和扶贫</t>
  </si>
  <si>
    <t>阳财社[2017]140-1号</t>
  </si>
  <si>
    <t>阳财社[2017]140号</t>
  </si>
  <si>
    <t xml:space="preserve">        提前下达2018年省级财政残疾人事业转移支付预算指标的通知</t>
  </si>
  <si>
    <t>阳财社[2018]1号</t>
  </si>
  <si>
    <t xml:space="preserve">        关于提前下达2017年省级财政残疾人事业转移支付预算指标的通知</t>
  </si>
  <si>
    <t>阳财社[2018]22-2号</t>
  </si>
  <si>
    <t>2018-07-17</t>
  </si>
  <si>
    <t>阳财社[2018]31号</t>
  </si>
  <si>
    <t xml:space="preserve">        农村残疾人种养殖业培训费</t>
  </si>
  <si>
    <t>阳财社[2018]40号</t>
  </si>
  <si>
    <t xml:space="preserve">        2018年贫困重度残疾人家庭无障碍改造市级补助资金的通知</t>
  </si>
  <si>
    <t>2081107</t>
  </si>
  <si>
    <t xml:space="preserve">    残疾人生活和护理补贴</t>
  </si>
  <si>
    <t>2018-04-17</t>
  </si>
  <si>
    <t>阳财社[2018]12号</t>
  </si>
  <si>
    <t xml:space="preserve">        2018年困难残疾人生活补贴资金的通知</t>
  </si>
  <si>
    <t>阳财社[2018]39号</t>
  </si>
  <si>
    <t xml:space="preserve">        关于调整2018年重度残疾人护理补贴省级补助资金的通知</t>
  </si>
  <si>
    <t>2081199</t>
  </si>
  <si>
    <t xml:space="preserve">    其他残疾人事业支出</t>
  </si>
  <si>
    <t>阳财社[2017]132-1号</t>
  </si>
  <si>
    <t xml:space="preserve">        建立困难残疾人生活补贴制度专项经费</t>
  </si>
  <si>
    <t>阳财社[2017]132号</t>
  </si>
  <si>
    <t xml:space="preserve">        提前下达2018年省级财政困难残疾人生活补贴资金的通知</t>
  </si>
  <si>
    <t>阳财社[2018]12-1号</t>
  </si>
  <si>
    <t xml:space="preserve">        下达2018年困难残疾人生活补贴资金（第二批）的通知</t>
  </si>
  <si>
    <t>阳财社[2018]22-1号</t>
  </si>
  <si>
    <t>20815</t>
  </si>
  <si>
    <t xml:space="preserve">  自然灾害生活救助</t>
  </si>
  <si>
    <t>2081501</t>
  </si>
  <si>
    <t xml:space="preserve">    中央自然灾害生活补助</t>
  </si>
  <si>
    <t>阳财社[2018]132号</t>
  </si>
  <si>
    <t xml:space="preserve">        中央自然灾害生活补助资金</t>
  </si>
  <si>
    <t>2081502</t>
  </si>
  <si>
    <t xml:space="preserve">    地方自然灾害生活补助</t>
  </si>
  <si>
    <t>阳财社[2018]132-1号</t>
  </si>
  <si>
    <t xml:space="preserve">        下达2018年自然灾害生活补助资金的通知</t>
  </si>
  <si>
    <t>2018-08-09</t>
  </si>
  <si>
    <t>阳财社[2018]41号</t>
  </si>
  <si>
    <t xml:space="preserve">        2018年省级自然灾害生活补助资金的通知</t>
  </si>
  <si>
    <t>20820</t>
    <phoneticPr fontId="2" type="noConversion"/>
  </si>
  <si>
    <t xml:space="preserve">    临时救助</t>
    <phoneticPr fontId="2" type="noConversion"/>
  </si>
  <si>
    <t>2082002</t>
    <phoneticPr fontId="2" type="noConversion"/>
  </si>
  <si>
    <t xml:space="preserve">      流浪乞讨人员救助支出</t>
    <phoneticPr fontId="2" type="noConversion"/>
  </si>
  <si>
    <t>20826</t>
  </si>
  <si>
    <t xml:space="preserve">  财政对基本养老保险基金的补助</t>
  </si>
  <si>
    <t>2082602</t>
  </si>
  <si>
    <t xml:space="preserve">    财政对城乡居民基本养老保险基金的补助</t>
  </si>
  <si>
    <t>2018-07-09</t>
  </si>
  <si>
    <t>阳财社[2017]126-2号</t>
  </si>
  <si>
    <t xml:space="preserve">        城乡居民养老出入口补</t>
  </si>
  <si>
    <t>阳财社[2018]29-2号</t>
  </si>
  <si>
    <t xml:space="preserve">        关于调整2018年城乡居民基本养老保险补助资金的通知</t>
  </si>
  <si>
    <t>2018-07-24</t>
  </si>
  <si>
    <t>阳财社[2018]32号</t>
  </si>
  <si>
    <t xml:space="preserve">        结算2017年拨付2018年城乡居民社会养老保险市级财政补助资金</t>
  </si>
  <si>
    <t>20899</t>
  </si>
  <si>
    <t xml:space="preserve">  其他社会保障和就业支出</t>
  </si>
  <si>
    <t>2089901</t>
  </si>
  <si>
    <t xml:space="preserve">    其他社会保障和就业支出</t>
  </si>
  <si>
    <t>阳财社[2017]136-1号</t>
  </si>
  <si>
    <t xml:space="preserve">        提前下达2018年中央和省级财政困难群众救助补助资金预算指标的通知</t>
  </si>
  <si>
    <t>阳财社[2017]136-2号</t>
  </si>
  <si>
    <t xml:space="preserve">        提前下达2018年困难群众救助补助资金预算指标的通知</t>
  </si>
  <si>
    <t>阳财社[2017]136号</t>
  </si>
  <si>
    <t xml:space="preserve">        困难群众基本生活救助补助</t>
  </si>
  <si>
    <t>阳财社[2018]23号</t>
  </si>
  <si>
    <t xml:space="preserve">        2018年困难群众生活救助省级补助资金的通知</t>
  </si>
  <si>
    <t>2018-09-29</t>
  </si>
  <si>
    <t>阳财社[2018]72-1号</t>
  </si>
  <si>
    <t xml:space="preserve">        困难群众基本生活救助市级补助资金</t>
  </si>
  <si>
    <t>阳财社[2018]72号</t>
  </si>
  <si>
    <t xml:space="preserve">        困难群众救助补助资金</t>
  </si>
  <si>
    <t>210</t>
  </si>
  <si>
    <t>医疗卫生与计划生育支出</t>
  </si>
  <si>
    <t>21002</t>
  </si>
  <si>
    <t xml:space="preserve">  公立医院</t>
  </si>
  <si>
    <t>2100299</t>
  </si>
  <si>
    <t xml:space="preserve">    其他公立医院支出</t>
  </si>
  <si>
    <t>阳财社[2017]123号</t>
  </si>
  <si>
    <t xml:space="preserve">        公立医院补助资金</t>
  </si>
  <si>
    <t>阳财社[2018]62号</t>
  </si>
  <si>
    <t>阳财社[2018]79号</t>
  </si>
  <si>
    <t xml:space="preserve">        2017年度市级医疗重点专科奖励资金</t>
  </si>
  <si>
    <t>2018-12-07</t>
  </si>
  <si>
    <t>阳财社[2018]97号</t>
  </si>
  <si>
    <t>21003</t>
  </si>
  <si>
    <t xml:space="preserve">  基层医疗卫生机构</t>
  </si>
  <si>
    <t>2100301</t>
  </si>
  <si>
    <t xml:space="preserve">    城市社区卫生机构</t>
  </si>
  <si>
    <t>2018-06-25</t>
  </si>
  <si>
    <t>阳财社[2018]24号</t>
  </si>
  <si>
    <t xml:space="preserve">        2018年城市社区卫生服务机构人员工资市级补助资金的通知</t>
  </si>
  <si>
    <t>阳财社[2018]81-6号</t>
  </si>
  <si>
    <t xml:space="preserve">        调整2018年卫生计生专项补助资金的通知</t>
  </si>
  <si>
    <t>2100399</t>
  </si>
  <si>
    <t xml:space="preserve">    其他基层医疗卫生机构支出</t>
  </si>
  <si>
    <t>阳财社[2017]137-1号</t>
  </si>
  <si>
    <t xml:space="preserve">        提前下达2018年省级支持基层医疗卫生体制改革补助资金预算指标的通知</t>
  </si>
  <si>
    <t>阳财社[2017]137-2号</t>
  </si>
  <si>
    <t xml:space="preserve">        提前下达2018年基本药物制度专项资金预算指标的通知</t>
  </si>
  <si>
    <t>阳财社[2017]147号</t>
  </si>
  <si>
    <t>2018-08-28</t>
  </si>
  <si>
    <t>阳财社[2018]47号</t>
  </si>
  <si>
    <t xml:space="preserve">        2018年基层医疗卫生体制改革市级补助资金的通知</t>
  </si>
  <si>
    <t>阳财社[2018]81-2号</t>
  </si>
  <si>
    <t>阳财社[2018]81-5号</t>
  </si>
  <si>
    <t>阳财社[2018]81号</t>
  </si>
  <si>
    <t>21004</t>
  </si>
  <si>
    <t xml:space="preserve">  公共卫生</t>
  </si>
  <si>
    <t>2100408</t>
  </si>
  <si>
    <t xml:space="preserve">    基本公共卫生服务</t>
  </si>
  <si>
    <t>阳财社[2017]145-1号</t>
  </si>
  <si>
    <t xml:space="preserve">        提前下达省级2018年基本公共卫生服务补助资金预算指标的通知</t>
  </si>
  <si>
    <t>阳财社[2017]145-2号</t>
  </si>
  <si>
    <t xml:space="preserve">        基本公共卫生服务项目市级补助经费（包括流动人口基本公共卫生服务经费）</t>
  </si>
  <si>
    <t>阳财社[2017]145号</t>
  </si>
  <si>
    <t xml:space="preserve">        公共卫生服务补助资金</t>
  </si>
  <si>
    <t>阳财社[2018]3号</t>
  </si>
  <si>
    <t>2018-10-09</t>
  </si>
  <si>
    <t>阳财社[2018]55-1号</t>
  </si>
  <si>
    <t xml:space="preserve">        2018年基本公共卫生服务补助资金的通知</t>
  </si>
  <si>
    <t>2018-09-30</t>
  </si>
  <si>
    <t>阳财社[2018]55号</t>
  </si>
  <si>
    <t>2100409</t>
  </si>
  <si>
    <t xml:space="preserve">    重大公共卫生专项</t>
  </si>
  <si>
    <t>晋财社函[2018]64号</t>
  </si>
  <si>
    <t xml:space="preserve">        2018年计划生育服务补助资金的通知</t>
  </si>
  <si>
    <t>2018-03-30</t>
  </si>
  <si>
    <t>阳财社[2018]10号</t>
  </si>
  <si>
    <t>阳财社[2018]21号</t>
  </si>
  <si>
    <t xml:space="preserve">        2018年支持重大公共卫生项目补助资金的通知</t>
  </si>
  <si>
    <t>阳财社[2018]53-1号</t>
  </si>
  <si>
    <t xml:space="preserve">        下达2018年计划生育服务补助资金的通知</t>
  </si>
  <si>
    <t>阳财社[2018]53号</t>
  </si>
  <si>
    <t xml:space="preserve">        调整计划生育服务补助资金科目的通知</t>
  </si>
  <si>
    <t>阳财社[2018]59号</t>
  </si>
  <si>
    <t>阳财社[2018]88号</t>
  </si>
  <si>
    <t>2100499</t>
  </si>
  <si>
    <t xml:space="preserve">    其他公共卫生支出</t>
  </si>
  <si>
    <t>阳财社[2018]13号</t>
  </si>
  <si>
    <t xml:space="preserve">        全省城乡怀孕妇女提供免费产前稽查与产前诊断服务经费（第一批）的通知</t>
  </si>
  <si>
    <t>阳财社[2018]91号</t>
  </si>
  <si>
    <t xml:space="preserve">        下达全省城乡怀孕妇女提供免费产前筛查与产前诊断服务经费（第二批）的通知</t>
  </si>
  <si>
    <t>21006</t>
  </si>
  <si>
    <t xml:space="preserve">  中医药</t>
  </si>
  <si>
    <t>2100601</t>
  </si>
  <si>
    <t xml:space="preserve">    中医（民族医）药专项</t>
  </si>
  <si>
    <t>阳财社[2017]146号</t>
  </si>
  <si>
    <t>阳财社[2018]65号</t>
  </si>
  <si>
    <t>21007</t>
  </si>
  <si>
    <t xml:space="preserve">  计划生育事务</t>
  </si>
  <si>
    <t>2100717</t>
  </si>
  <si>
    <t xml:space="preserve">    计划生育服务</t>
  </si>
  <si>
    <t>阳财社[2018]15-2号</t>
  </si>
  <si>
    <t>2018-08-31</t>
  </si>
  <si>
    <t>阳财社[2018]48号</t>
  </si>
  <si>
    <t xml:space="preserve">        计划生育转移支付资金</t>
  </si>
  <si>
    <t>2100799</t>
  </si>
  <si>
    <t xml:space="preserve">    其他计划生育事务支出</t>
  </si>
  <si>
    <t>阳财社[2017]122号</t>
  </si>
  <si>
    <t>阳财社[2017]144-1号</t>
  </si>
  <si>
    <t xml:space="preserve">        提前下达2018年省级和市级财政计划生育服务补助资金预算指标的通知</t>
  </si>
  <si>
    <t>阳财社[2017]144号</t>
  </si>
  <si>
    <t xml:space="preserve">        提前下达2018年省级计划生育服务补助资金预算指标的通知</t>
  </si>
  <si>
    <t>2018-12-21</t>
  </si>
  <si>
    <t>阳财社[2018]100-1号</t>
  </si>
  <si>
    <t>阳财社[2018]100号</t>
  </si>
  <si>
    <t xml:space="preserve">        关于追加省级基本公共卫生等体制改革项目和计划生育家庭特别扶助项目经费的通知</t>
  </si>
  <si>
    <t>阳财社[2018]15-1号</t>
  </si>
  <si>
    <t>阳财社[2018]15号</t>
  </si>
  <si>
    <t>2018-08-27</t>
  </si>
  <si>
    <t>阳财社[2018]46号</t>
  </si>
  <si>
    <t xml:space="preserve">        计生家庭系列保险</t>
  </si>
  <si>
    <t>阳财社[2018]51号</t>
  </si>
  <si>
    <t xml:space="preserve">        2018年省级计划生育服务补助资金（第二批）的通知</t>
  </si>
  <si>
    <t>阳财社[2018]81-3号</t>
  </si>
  <si>
    <t>阳财社[2018]81-4号</t>
  </si>
  <si>
    <t>21010</t>
  </si>
  <si>
    <t xml:space="preserve">  食品和药品监督管理事务</t>
  </si>
  <si>
    <t>2101002</t>
  </si>
  <si>
    <t xml:space="preserve">    一般行政管理事务【食品和药品监督管理事务】</t>
  </si>
  <si>
    <t>2018-03-27</t>
  </si>
  <si>
    <t>阳财社[2018]5号</t>
  </si>
  <si>
    <t xml:space="preserve">        2018年食品药品监管系统能力建设资金的通知</t>
  </si>
  <si>
    <t>2101012</t>
    <phoneticPr fontId="2" type="noConversion"/>
  </si>
  <si>
    <t xml:space="preserve">   药品事务</t>
    <phoneticPr fontId="2" type="noConversion"/>
  </si>
  <si>
    <t>2101014</t>
    <phoneticPr fontId="2" type="noConversion"/>
  </si>
  <si>
    <t xml:space="preserve">   化妆品事务</t>
    <phoneticPr fontId="2" type="noConversion"/>
  </si>
  <si>
    <t>2101015</t>
    <phoneticPr fontId="2" type="noConversion"/>
  </si>
  <si>
    <t xml:space="preserve">   医疗器械事务</t>
    <phoneticPr fontId="2" type="noConversion"/>
  </si>
  <si>
    <t>2101016</t>
  </si>
  <si>
    <t xml:space="preserve">    食品安全事务</t>
  </si>
  <si>
    <t>阳财社[2018]6号</t>
  </si>
  <si>
    <t xml:space="preserve">        2018年第一批食品安全城市创建奖补经费的通知</t>
  </si>
  <si>
    <t>2101099</t>
  </si>
  <si>
    <t xml:space="preserve">    其他食品和药品监督管理事务支出</t>
  </si>
  <si>
    <t>阳财建[2018]69号</t>
  </si>
  <si>
    <t xml:space="preserve">        基建支出</t>
  </si>
  <si>
    <t>阳财社[2018]2号</t>
  </si>
  <si>
    <t>21013</t>
  </si>
  <si>
    <t xml:space="preserve">  医疗救助</t>
  </si>
  <si>
    <t>2101301</t>
  </si>
  <si>
    <t xml:space="preserve">    城乡医疗救助</t>
  </si>
  <si>
    <t>阳财社[2017]133-2号</t>
  </si>
  <si>
    <t xml:space="preserve">        提前下达2018年城乡医疗救助补助资金预算指标的通知</t>
  </si>
  <si>
    <t>阳财社[2017]133号</t>
  </si>
  <si>
    <t xml:space="preserve">        医疗救助补助资金</t>
  </si>
  <si>
    <t>阳财社[2018]18号</t>
  </si>
  <si>
    <t xml:space="preserve">        2018年城乡医疗救助补助资金的通知</t>
  </si>
  <si>
    <t>阳财社[2018]52号</t>
  </si>
  <si>
    <t xml:space="preserve">        城乡医疗救助配套资金</t>
  </si>
  <si>
    <t>阳财社[2018]71号</t>
  </si>
  <si>
    <t>2101302</t>
    <phoneticPr fontId="2" type="noConversion"/>
  </si>
  <si>
    <t xml:space="preserve">    疾病应急救助</t>
    <phoneticPr fontId="2" type="noConversion"/>
  </si>
  <si>
    <t>21014</t>
  </si>
  <si>
    <t xml:space="preserve">  优抚对象医疗</t>
  </si>
  <si>
    <t>2101401</t>
  </si>
  <si>
    <t xml:space="preserve">    优抚对象医疗补助</t>
  </si>
  <si>
    <t>阳财社[2017]124-1号</t>
  </si>
  <si>
    <t xml:space="preserve">        提前下达2018年优抚对象医疗补助资金预算指标的通知</t>
  </si>
  <si>
    <t>阳财社[2017]124-2号</t>
  </si>
  <si>
    <t>阳财社[2017]124号</t>
  </si>
  <si>
    <t xml:space="preserve">        优抚对象医疗保障经费</t>
  </si>
  <si>
    <t>阳财社[2018]63-1号</t>
  </si>
  <si>
    <t xml:space="preserve">        2018年优抚对象医疗补助资金的通知</t>
  </si>
  <si>
    <t>阳财社[2018]63-2号</t>
  </si>
  <si>
    <t xml:space="preserve">        优抚对象医疗补助资金市级配套</t>
  </si>
  <si>
    <t>阳财社[2018]63号</t>
  </si>
  <si>
    <t>2018-12-05</t>
  </si>
  <si>
    <t>阳财社[2018]93-1号</t>
  </si>
  <si>
    <t xml:space="preserve">        关于调整2018年优抚对象医疗补助资金的通知</t>
  </si>
  <si>
    <t>阳财社[2018]93-2号</t>
  </si>
  <si>
    <t xml:space="preserve">        关于调整2018优抚对象医疗补助资金的通知</t>
  </si>
  <si>
    <t>阳财社[2018]93号</t>
  </si>
  <si>
    <t>21099</t>
  </si>
  <si>
    <t xml:space="preserve">  其他医疗卫生与计划生育支出</t>
  </si>
  <si>
    <t>2109901</t>
  </si>
  <si>
    <t xml:space="preserve">    其他医疗卫生与计划生育支出</t>
  </si>
  <si>
    <t>阳财社[2017]137号</t>
  </si>
  <si>
    <t xml:space="preserve">        基本药物制度补助资金</t>
  </si>
  <si>
    <t>阳财社[2018]81-1号</t>
  </si>
  <si>
    <t>211</t>
  </si>
  <si>
    <t>节能环保支出</t>
  </si>
  <si>
    <t>21103</t>
  </si>
  <si>
    <t xml:space="preserve">  污染防治</t>
  </si>
  <si>
    <t>2110301</t>
  </si>
  <si>
    <t xml:space="preserve">    大气</t>
  </si>
  <si>
    <t>2018-06-07</t>
  </si>
  <si>
    <t>阳财城[2018]14-1号</t>
  </si>
  <si>
    <t xml:space="preserve">        提前下达2018年省级大气、水、土壤污染防治专项资金</t>
  </si>
  <si>
    <t>阳财城[2018]14号</t>
  </si>
  <si>
    <t xml:space="preserve">        2017年第二批中央大气污染防治专项资金</t>
  </si>
  <si>
    <t>阳财建[2018]109号</t>
  </si>
  <si>
    <t xml:space="preserve">        冬季清洁取暖工程补助资金</t>
  </si>
  <si>
    <t>阳财建[2018]110号</t>
  </si>
  <si>
    <t xml:space="preserve">        大气污染防治资金</t>
  </si>
  <si>
    <t>阳财建[2018]111号</t>
  </si>
  <si>
    <t>2018-03-29</t>
  </si>
  <si>
    <t>阳财建[2018]22-1号</t>
  </si>
  <si>
    <t xml:space="preserve">        省财政厅提前下达2018年山西省冬季清洁取暖省级（第一批）专项奖补资金</t>
  </si>
  <si>
    <t>阳财建[2018]22号</t>
  </si>
  <si>
    <t xml:space="preserve">        2017年第二批和2018年第一批冬季清洁取暖市级补助资金</t>
  </si>
  <si>
    <t>2018-11-28</t>
  </si>
  <si>
    <t>阳财建[2018]98号</t>
  </si>
  <si>
    <t>2110302</t>
  </si>
  <si>
    <t xml:space="preserve">    水体</t>
  </si>
  <si>
    <t>2018-10-23</t>
  </si>
  <si>
    <t>阳财城[2018]31号</t>
  </si>
  <si>
    <t xml:space="preserve">        2018年省级第一批水污染防治（地表水跨界断面水质考核生态补偿）</t>
  </si>
  <si>
    <t>2018-03-15</t>
  </si>
  <si>
    <t>阳财城[2018]5号</t>
  </si>
  <si>
    <t xml:space="preserve">        提前下达2017年省级水污染防治专项资金</t>
  </si>
  <si>
    <t>阳财城[2018]6号</t>
  </si>
  <si>
    <t>2110399</t>
  </si>
  <si>
    <t xml:space="preserve">    其他污染防治支出</t>
  </si>
  <si>
    <t>2018-04-12</t>
  </si>
  <si>
    <t>阳财城[2018]10-1号</t>
  </si>
  <si>
    <t xml:space="preserve">        提前下达2018年省级土壤污染防治专项资金</t>
  </si>
  <si>
    <t>阳财城[2018]36号</t>
  </si>
  <si>
    <t xml:space="preserve">        2018年市级环保能力建设资金</t>
  </si>
  <si>
    <t>阳财城[2018]37号</t>
  </si>
  <si>
    <t xml:space="preserve">        2018年市级污染企业治理项目</t>
  </si>
  <si>
    <t>21104</t>
  </si>
  <si>
    <t xml:space="preserve">  自然生态保护</t>
  </si>
  <si>
    <t>2110402</t>
  </si>
  <si>
    <t xml:space="preserve">    农村环境保护</t>
  </si>
  <si>
    <t>2018-06-13</t>
  </si>
  <si>
    <t>阳财城[2018]16号</t>
  </si>
  <si>
    <t xml:space="preserve">        2018年第一批中央财政农村环境整治资金</t>
  </si>
  <si>
    <t>阳财城[2018]34号</t>
  </si>
  <si>
    <t xml:space="preserve">        下达2018年市级乡村环境治理补助资金</t>
  </si>
  <si>
    <t>21105</t>
  </si>
  <si>
    <t xml:space="preserve">  天然林保护</t>
  </si>
  <si>
    <t>2110507</t>
  </si>
  <si>
    <t xml:space="preserve">    停伐补助</t>
  </si>
  <si>
    <t>2018-01-24</t>
  </si>
  <si>
    <t>阳财农[2018]2号</t>
  </si>
  <si>
    <t xml:space="preserve">        林业生态保护恢复资金</t>
  </si>
  <si>
    <t>2018-08-17</t>
  </si>
  <si>
    <t>阳财农[2018]50号</t>
  </si>
  <si>
    <t>21106</t>
  </si>
  <si>
    <t xml:space="preserve">  退耕还林</t>
  </si>
  <si>
    <t>2110602</t>
  </si>
  <si>
    <t xml:space="preserve">    退耕现金</t>
  </si>
  <si>
    <t>21110</t>
  </si>
  <si>
    <t xml:space="preserve">  能源节约利用</t>
  </si>
  <si>
    <t>2111001</t>
  </si>
  <si>
    <t xml:space="preserve">    能源节约利用</t>
  </si>
  <si>
    <t>阳财建[2018]77号</t>
  </si>
  <si>
    <t xml:space="preserve">        节能减排补助资金</t>
  </si>
  <si>
    <t>阳财金[2017]84号</t>
  </si>
  <si>
    <t xml:space="preserve">        关于提前下达2018年清洁发展委托贷款贴息资金预算指标的通知</t>
  </si>
  <si>
    <t>21112</t>
    <phoneticPr fontId="2" type="noConversion"/>
  </si>
  <si>
    <t xml:space="preserve">  可再生能源</t>
    <phoneticPr fontId="2" type="noConversion"/>
  </si>
  <si>
    <t>2111201</t>
    <phoneticPr fontId="2" type="noConversion"/>
  </si>
  <si>
    <t xml:space="preserve">    可再生能源</t>
    <phoneticPr fontId="2" type="noConversion"/>
  </si>
  <si>
    <t>21113</t>
    <phoneticPr fontId="2" type="noConversion"/>
  </si>
  <si>
    <t xml:space="preserve">  循环经济</t>
    <phoneticPr fontId="2" type="noConversion"/>
  </si>
  <si>
    <t>2111301</t>
    <phoneticPr fontId="2" type="noConversion"/>
  </si>
  <si>
    <t xml:space="preserve">     循环经济</t>
    <phoneticPr fontId="2" type="noConversion"/>
  </si>
  <si>
    <t>212</t>
  </si>
  <si>
    <t>城乡社区支出</t>
  </si>
  <si>
    <t>21201</t>
  </si>
  <si>
    <t xml:space="preserve">  城乡社区管理事务</t>
  </si>
  <si>
    <t>2120199</t>
  </si>
  <si>
    <t xml:space="preserve">    其他城乡社区管理事务支出</t>
  </si>
  <si>
    <t>阳财农[2018]17号</t>
  </si>
  <si>
    <t xml:space="preserve">        下达2017年度县城镇污水处理以奖代补资金预算指标</t>
  </si>
  <si>
    <t>21202</t>
  </si>
  <si>
    <t xml:space="preserve">  城乡社区规划与管理</t>
  </si>
  <si>
    <t>2120201</t>
  </si>
  <si>
    <t xml:space="preserve">    城乡社区规划与管理</t>
  </si>
  <si>
    <t>2018-11-29</t>
  </si>
  <si>
    <t>阳财城[2018]33号</t>
  </si>
  <si>
    <t xml:space="preserve">        2016-2017年采煤沉陷区治理搬入地乡镇规划编制省级补助</t>
  </si>
  <si>
    <t>阳财城[2018]35号</t>
  </si>
  <si>
    <t xml:space="preserve">        下达2018年实施乡村振兴战略农村人居环境整治示范村规划编制资金</t>
  </si>
  <si>
    <t>21203</t>
  </si>
  <si>
    <t xml:space="preserve">  城乡社区公共设施</t>
  </si>
  <si>
    <t>2120399</t>
  </si>
  <si>
    <t xml:space="preserve">    其他城乡社区公共设施支出</t>
  </si>
  <si>
    <t>2018-09-17</t>
  </si>
  <si>
    <t>阳财城[2018]28号</t>
  </si>
  <si>
    <t xml:space="preserve">        公共停车场地下车位奖补资金</t>
  </si>
  <si>
    <t>21205</t>
  </si>
  <si>
    <t xml:space="preserve">  城乡社区环境卫生</t>
  </si>
  <si>
    <t>2120501</t>
  </si>
  <si>
    <t xml:space="preserve">    城乡社区环境卫生</t>
  </si>
  <si>
    <t>2018-07-20</t>
  </si>
  <si>
    <t>阳财城[2018]22号</t>
  </si>
  <si>
    <t xml:space="preserve">        城区环卫处基本补助</t>
  </si>
  <si>
    <t>阳财城[2018]24号</t>
  </si>
  <si>
    <t xml:space="preserve">        城区环卫作业增量增加市级补助资金</t>
  </si>
  <si>
    <t>阳财城[2018]9号</t>
  </si>
  <si>
    <t xml:space="preserve">        2018年城区矿区环卫补助及游园管护费第一批资金</t>
  </si>
  <si>
    <t>21299</t>
  </si>
  <si>
    <t xml:space="preserve">  其他城乡社区支出</t>
  </si>
  <si>
    <t>2129999</t>
  </si>
  <si>
    <t xml:space="preserve">    其他城乡社区支出</t>
  </si>
  <si>
    <t>2018-10-16</t>
  </si>
  <si>
    <t>阳财城[2018]29号</t>
  </si>
  <si>
    <t xml:space="preserve">        2018年改善城市人居环境省级奖补资金</t>
  </si>
  <si>
    <t>213</t>
  </si>
  <si>
    <t>农林水支出</t>
  </si>
  <si>
    <t>21301</t>
  </si>
  <si>
    <t xml:space="preserve">  农业</t>
  </si>
  <si>
    <t>2130108</t>
  </si>
  <si>
    <t xml:space="preserve">    病虫害控制</t>
  </si>
  <si>
    <t>阳财农[2018]15号</t>
  </si>
  <si>
    <t xml:space="preserve">        下达2018年第一批省级农业生产发展及动物防疫资金预算指标</t>
  </si>
  <si>
    <t>阳财农[2018]6号</t>
  </si>
  <si>
    <t xml:space="preserve">        农业生产救灾及特大防汛抗旱补助资金</t>
  </si>
  <si>
    <t>2130122</t>
  </si>
  <si>
    <t xml:space="preserve">    农业生产支持补贴</t>
  </si>
  <si>
    <t>阳财农[2018]36号</t>
  </si>
  <si>
    <t xml:space="preserve">        2018年第一批农业支持保护补贴资金预算指标</t>
  </si>
  <si>
    <t>阳财农[2018]67号</t>
  </si>
  <si>
    <t xml:space="preserve">        农业生产发展资金</t>
  </si>
  <si>
    <t>2018-12-12</t>
  </si>
  <si>
    <t>阳财农[2018]69号</t>
  </si>
  <si>
    <t>阳财农[2018]7号</t>
  </si>
  <si>
    <t>2130199</t>
  </si>
  <si>
    <t xml:space="preserve">    其他农业支出</t>
  </si>
  <si>
    <t>2018-03-13</t>
  </si>
  <si>
    <t>阳财农[2018]11号</t>
  </si>
  <si>
    <t xml:space="preserve">        2018年第二批省级农机化产业发展资金预算指标</t>
  </si>
  <si>
    <t>阳财农[2018]12号</t>
  </si>
  <si>
    <t xml:space="preserve">        下达2018年第二批省级农业生产发展资金预算指标</t>
  </si>
  <si>
    <t>阳财农[2018]14号</t>
  </si>
  <si>
    <t xml:space="preserve">        下达2018年省级农业生产发展（粮食生产功能区划定）资金预算指标</t>
  </si>
  <si>
    <t>阳财农[2018]16号</t>
  </si>
  <si>
    <t xml:space="preserve">        下达2018年省级农业生产发展资金（美丽宜居示范村奖补）预算指标</t>
  </si>
  <si>
    <t>阳财农[2018]19号</t>
  </si>
  <si>
    <t xml:space="preserve">        2018年农业生产发展资金（农村集体产权制度改革试点补助经费）预算指标</t>
  </si>
  <si>
    <t>2018-01-25</t>
  </si>
  <si>
    <t>阳财农[2018]3号</t>
  </si>
  <si>
    <t xml:space="preserve">        下达2018年第一批农机化产业发展资金预算指标</t>
  </si>
  <si>
    <t>2018-07-11</t>
  </si>
  <si>
    <t>阳财农[2018]44号</t>
  </si>
  <si>
    <t>阳财农[2018]45号</t>
  </si>
  <si>
    <t xml:space="preserve">        2018年省级农业生产发展资金（果业提升工程）预算指标</t>
  </si>
  <si>
    <t>阳财农[2018]56-1号</t>
  </si>
  <si>
    <t xml:space="preserve">        农业资源及生态保护补助资金</t>
  </si>
  <si>
    <t>阳财农[2018]56-3号</t>
  </si>
  <si>
    <t xml:space="preserve">        动物防疫等补助经费</t>
  </si>
  <si>
    <t>阳财农[2018]56-4号</t>
  </si>
  <si>
    <t xml:space="preserve">        2018年中央农业生产发展、农业资源及生态保护盒动物防疫补助资金预算指标</t>
  </si>
  <si>
    <t>阳财农[2018]56号</t>
  </si>
  <si>
    <t>阳财农[2018]74号</t>
  </si>
  <si>
    <t xml:space="preserve">        关于下达粮食烘干、植保等方面补助资金预算指标的通知</t>
  </si>
  <si>
    <t>阳财农[2018]8号</t>
  </si>
  <si>
    <t xml:space="preserve">        关于下达2017年全市城乡环境集中整治行动评比奖励资金专项的通知</t>
  </si>
  <si>
    <t>21302</t>
  </si>
  <si>
    <t xml:space="preserve">  林业</t>
  </si>
  <si>
    <t>2130205</t>
  </si>
  <si>
    <t xml:space="preserve">    森林培育</t>
  </si>
  <si>
    <t>阳财农[2018]58号</t>
  </si>
  <si>
    <t xml:space="preserve">        林业改革发展资金</t>
  </si>
  <si>
    <t>2130209</t>
  </si>
  <si>
    <t xml:space="preserve">    森林生态效益补偿</t>
  </si>
  <si>
    <t>阳财农[2018]1号</t>
  </si>
  <si>
    <t>阳财农[2018]51号</t>
  </si>
  <si>
    <t>2130213</t>
    <phoneticPr fontId="2" type="noConversion"/>
  </si>
  <si>
    <t xml:space="preserve">    林业执法与监督</t>
    <phoneticPr fontId="2" type="noConversion"/>
  </si>
  <si>
    <t>2130234</t>
  </si>
  <si>
    <t xml:space="preserve">    林业防灾减灾</t>
  </si>
  <si>
    <t>2018-05-10</t>
  </si>
  <si>
    <t>阳财农[2018]26号</t>
  </si>
  <si>
    <t xml:space="preserve">        关于下达2018年第一批森林防火专项资金预算指标的通知</t>
  </si>
  <si>
    <t>2018-08-07</t>
  </si>
  <si>
    <t>阳财农[2018]46号</t>
  </si>
  <si>
    <t xml:space="preserve">        关于下达2018年市级第二批森林防火专项资金预算指标的通知</t>
  </si>
  <si>
    <t>阳财农[2018]63号</t>
  </si>
  <si>
    <t xml:space="preserve">        阳泉市财政局关于下达2018年市级第三批森林防火专项资金预算指标的通知</t>
  </si>
  <si>
    <t>2130299</t>
  </si>
  <si>
    <t xml:space="preserve">    其他林业支出</t>
  </si>
  <si>
    <t>2018-07-26</t>
  </si>
  <si>
    <t>阳财建[2018]55号</t>
  </si>
  <si>
    <t>阳财农[2018]13号</t>
  </si>
  <si>
    <t xml:space="preserve">        下达2018年省级林业改革发展资金（统筹）预算指标</t>
  </si>
  <si>
    <t>阳财农[2018]18号</t>
  </si>
  <si>
    <t xml:space="preserve">        下达2018年省级林业改革发展资金（非统筹）预算指标</t>
  </si>
  <si>
    <t>阳财农[2018]24号</t>
  </si>
  <si>
    <t xml:space="preserve">        关于下达退耕还林服务队队员工资</t>
  </si>
  <si>
    <t>阳财农[2018]25号</t>
  </si>
  <si>
    <t xml:space="preserve">        关于下达2018年核桃队伍工资及管理服务费预算指标的通知</t>
  </si>
  <si>
    <t>阳财农[2018]27号</t>
  </si>
  <si>
    <t xml:space="preserve">        下达2018年省级林业改革发展资金（专项转移支付类）预算指标</t>
  </si>
  <si>
    <t>阳财农[2018]33号</t>
  </si>
  <si>
    <t xml:space="preserve">        核桃产业扶持补助</t>
  </si>
  <si>
    <t>2018-08-21</t>
  </si>
  <si>
    <t>阳财农[2018]52号</t>
  </si>
  <si>
    <t xml:space="preserve">        下达2018年省级林业改革发展资金（区域特色造林及京津风沙源治理工程管理费）预算指标</t>
  </si>
  <si>
    <t>21303</t>
  </si>
  <si>
    <t xml:space="preserve">  水利</t>
  </si>
  <si>
    <t>2130306</t>
  </si>
  <si>
    <t xml:space="preserve">    水利工程运行与维护</t>
  </si>
  <si>
    <t>阳财农[2018]20号</t>
  </si>
  <si>
    <t xml:space="preserve">        水利发展资金</t>
  </si>
  <si>
    <t>2130310</t>
  </si>
  <si>
    <t xml:space="preserve">    水土保持</t>
  </si>
  <si>
    <t>2018-05-21</t>
  </si>
  <si>
    <t>阳财农[2018]32号</t>
  </si>
  <si>
    <t xml:space="preserve">        全国水土保持监测网络山西省平定县理家庄水土流失径场2018年度</t>
  </si>
  <si>
    <t>2130314</t>
  </si>
  <si>
    <t xml:space="preserve">    防汛</t>
  </si>
  <si>
    <t>2130315</t>
  </si>
  <si>
    <t xml:space="preserve">    抗旱</t>
  </si>
  <si>
    <t>2018-01-29</t>
  </si>
  <si>
    <t>阳财农[2018]4号</t>
  </si>
  <si>
    <t xml:space="preserve">        2017年第四批中央特大防汛抗旱补助经费</t>
  </si>
  <si>
    <t>2130319</t>
  </si>
  <si>
    <t xml:space="preserve">    江河湖库水系综合整治</t>
  </si>
  <si>
    <t>阳财农[2018]9号</t>
  </si>
  <si>
    <t>2130334</t>
  </si>
  <si>
    <t xml:space="preserve">    水利建设移民支出</t>
  </si>
  <si>
    <t>2018-05-18</t>
  </si>
  <si>
    <t>阳财农[2018]30号</t>
  </si>
  <si>
    <t xml:space="preserve">        大中型水库移民后期扶持资金</t>
  </si>
  <si>
    <t>2130335</t>
  </si>
  <si>
    <t xml:space="preserve">    农村人畜饮水</t>
  </si>
  <si>
    <t>阳财建[2018]40号</t>
  </si>
  <si>
    <t xml:space="preserve">        下达2018年农村饮水安全巩固提升工程中央基建投资预算（拨款）的通知</t>
  </si>
  <si>
    <t>2130399</t>
  </si>
  <si>
    <t xml:space="preserve">    其他水利支出</t>
  </si>
  <si>
    <t>阳财农[2018]31号</t>
  </si>
  <si>
    <t xml:space="preserve">        关于下达娘子关泉域保护专项资金预算指标的通知</t>
  </si>
  <si>
    <t>2018-08-03</t>
  </si>
  <si>
    <t>阳财农[2018]48号</t>
  </si>
  <si>
    <t xml:space="preserve">        下达2018年水利发展资金（转移支付类）预算指标</t>
  </si>
  <si>
    <t>2018-09-03</t>
  </si>
  <si>
    <t>阳财农[2018]54-1号</t>
  </si>
  <si>
    <t xml:space="preserve">        2018年省级防汛抗旱补助资金预算指标</t>
  </si>
  <si>
    <t>阳财农[2018]54号</t>
  </si>
  <si>
    <t>2018-08-30</t>
  </si>
  <si>
    <t>阳财农[2018]55号</t>
  </si>
  <si>
    <t>2018-12-24</t>
  </si>
  <si>
    <t>阳财农[2018]78号</t>
  </si>
  <si>
    <t>21305</t>
  </si>
  <si>
    <t xml:space="preserve">  扶贫</t>
  </si>
  <si>
    <t>2130504</t>
  </si>
  <si>
    <t xml:space="preserve">    农村基础设施建设</t>
  </si>
  <si>
    <t>2018-08-15</t>
  </si>
  <si>
    <t>阳财建[2018]60号</t>
  </si>
  <si>
    <t xml:space="preserve">        2018年交通建设项目资金（第三批）支出预算</t>
  </si>
  <si>
    <t>2130506</t>
  </si>
  <si>
    <t xml:space="preserve">    社会发展</t>
  </si>
  <si>
    <t>阳财社[2017]128号</t>
  </si>
  <si>
    <t xml:space="preserve">        提前下达2018年省级农村建档立卡贫困人口参保资助资金的通知</t>
  </si>
  <si>
    <t>阳财社[2018]104号</t>
  </si>
  <si>
    <t xml:space="preserve">        2018年省级农村建档立卡贫困人口参保补助资金的通知</t>
  </si>
  <si>
    <t>2018-12-28</t>
  </si>
  <si>
    <t>阳财社[2018]105号</t>
  </si>
  <si>
    <t xml:space="preserve">        关于下达和核减2018年省级农村建档立卡贫困人口参保资助资金预算指标的通知</t>
  </si>
  <si>
    <t>2130599</t>
  </si>
  <si>
    <t xml:space="preserve">    其他扶贫支出</t>
  </si>
  <si>
    <t>2018-06-27</t>
  </si>
  <si>
    <t>阳财建[2018]46号</t>
  </si>
  <si>
    <t>2018-05-11</t>
  </si>
  <si>
    <t>阳财农[2018]29号</t>
  </si>
  <si>
    <t xml:space="preserve">        第一批精准脱贫专项资金</t>
  </si>
  <si>
    <t>阳财农[2018]35号</t>
  </si>
  <si>
    <t xml:space="preserve">        下达2018年第一批农村饮水安全专项资金预算指标</t>
  </si>
  <si>
    <t>阳财农[2018]37号</t>
  </si>
  <si>
    <t xml:space="preserve">        第二批精准脱贫专项资金</t>
  </si>
  <si>
    <t>21306</t>
  </si>
  <si>
    <t xml:space="preserve">  农业综合开发</t>
  </si>
  <si>
    <t>2130602</t>
  </si>
  <si>
    <t xml:space="preserve">    土地治理</t>
  </si>
  <si>
    <t>阳财农发[2017]39-1号</t>
  </si>
  <si>
    <t xml:space="preserve">        提前下达2018年国家农业综合开发土地治理项目补助资金</t>
  </si>
  <si>
    <t>阳财农发[2017]39-2号</t>
  </si>
  <si>
    <t>阳财农发[2017]39号</t>
  </si>
  <si>
    <t xml:space="preserve">        农业综合开发补助资金</t>
  </si>
  <si>
    <t>2130603</t>
  </si>
  <si>
    <t xml:space="preserve">    产业化发展</t>
  </si>
  <si>
    <t>阳财农发[2017]38-1号</t>
  </si>
  <si>
    <t xml:space="preserve">        提前下达2018年国家农业综合开发产业化发财政补助</t>
  </si>
  <si>
    <t>阳财农发[2017]38-2号</t>
  </si>
  <si>
    <t>阳财农发[2017]38号</t>
  </si>
  <si>
    <t>21307</t>
  </si>
  <si>
    <t xml:space="preserve">  农村综合改革</t>
  </si>
  <si>
    <t>2130701</t>
  </si>
  <si>
    <t xml:space="preserve">    对村级一事一议的补助</t>
  </si>
  <si>
    <t>阳财农[2018]49号</t>
  </si>
  <si>
    <t xml:space="preserve">        乡村振兴产业发展专项补助资金</t>
  </si>
  <si>
    <t>2018-11-09</t>
  </si>
  <si>
    <t>阳财农[2018]64号</t>
  </si>
  <si>
    <t xml:space="preserve">        下达2018年第二批乡村振兴产业发展专项补助资金</t>
  </si>
  <si>
    <t>2018-11-22</t>
  </si>
  <si>
    <t>阳财农[2018]66号</t>
  </si>
  <si>
    <t xml:space="preserve">        下达第三批乡村振兴产业发展专项补助资金</t>
  </si>
  <si>
    <t>阳财综[2018]63号</t>
  </si>
  <si>
    <t xml:space="preserve">        下达市级一事一议财政奖补美丽乡村建设市级配套资金</t>
  </si>
  <si>
    <t>21308</t>
  </si>
  <si>
    <t xml:space="preserve">  普惠金融发展支出</t>
  </si>
  <si>
    <t>2130801</t>
  </si>
  <si>
    <t xml:space="preserve">    支持农村金融机构</t>
  </si>
  <si>
    <t>2018-11-16</t>
  </si>
  <si>
    <t>阳财金[2018]72-1号</t>
  </si>
  <si>
    <t xml:space="preserve">        下达2018年度普惠金融发展省级专项资金</t>
  </si>
  <si>
    <t>阳财金[2018]72-2号</t>
  </si>
  <si>
    <t xml:space="preserve">        拨付2017年定向费用市级补贴</t>
  </si>
  <si>
    <t>阳财金[2018]72号</t>
  </si>
  <si>
    <t xml:space="preserve">        普惠金融发展专项资金</t>
  </si>
  <si>
    <t>2130802</t>
  </si>
  <si>
    <t xml:space="preserve">    涉农贷款增量奖励</t>
  </si>
  <si>
    <t>2018-02-26</t>
  </si>
  <si>
    <t>阳财金[2017]85-1号</t>
  </si>
  <si>
    <t xml:space="preserve">        提前下达2018年县域金融机构涉农贷款增量奖励省级资金</t>
  </si>
  <si>
    <t>阳财金[2017]85-2号</t>
  </si>
  <si>
    <t xml:space="preserve">        提前下达2018年度县域金融机构涉农贷款增量奖励市级</t>
  </si>
  <si>
    <t>阳财金[2017]85号</t>
  </si>
  <si>
    <t>阳财金[2018]71-1号</t>
  </si>
  <si>
    <t>阳财金[2018]71-2号</t>
  </si>
  <si>
    <t xml:space="preserve">        拨付2017年涉农贷款增量奖励市级补贴</t>
  </si>
  <si>
    <t>阳财金[2018]71号</t>
  </si>
  <si>
    <t>2130803</t>
  </si>
  <si>
    <t xml:space="preserve">    农业保险保费补贴</t>
  </si>
  <si>
    <t>阳财金[2017]92-1号</t>
  </si>
  <si>
    <t xml:space="preserve">        提前下达2018年农业保险保费补贴</t>
  </si>
  <si>
    <t>阳财金[2017]92号</t>
  </si>
  <si>
    <t xml:space="preserve">        农业保险保费补贴</t>
  </si>
  <si>
    <t>阳财金[2018]55号</t>
  </si>
  <si>
    <t xml:space="preserve">        关于拨付2018年农业保险保费市级补贴资金</t>
  </si>
  <si>
    <t>2018-10-26</t>
  </si>
  <si>
    <t>阳财金[2018]60-1号</t>
  </si>
  <si>
    <t>阳财金[2018]60号</t>
  </si>
  <si>
    <t>阳财金[2018]62-1号</t>
  </si>
  <si>
    <t>阳财金[2018]62-2号</t>
  </si>
  <si>
    <t xml:space="preserve">        2018年（第二笔）农业保险保费补贴资金</t>
  </si>
  <si>
    <t>阳财金[2018]62-3号</t>
  </si>
  <si>
    <t>阳财金[2018]62号</t>
  </si>
  <si>
    <t>阳财金[2018]74号</t>
  </si>
  <si>
    <t xml:space="preserve">        拨付2018年养殖业保险保费市级补贴资金</t>
  </si>
  <si>
    <t>阳财金[2018]77-1号</t>
  </si>
  <si>
    <t xml:space="preserve">        拨付2017年特色农业保险保费补贴资金</t>
  </si>
  <si>
    <t>阳财金[2018]77号</t>
  </si>
  <si>
    <t xml:space="preserve">        特色农业保险保费奖补资金(2017)</t>
  </si>
  <si>
    <t>2018-12-17</t>
  </si>
  <si>
    <t>阳财金[2018]82号</t>
  </si>
  <si>
    <t xml:space="preserve">        拨付2017年政策性奶牛保险省级补贴资金</t>
  </si>
  <si>
    <t>2018-12-19</t>
  </si>
  <si>
    <t>阳财金[2018]84-1号</t>
  </si>
  <si>
    <t xml:space="preserve">        拨付2018年特色农业保险奖补资金</t>
  </si>
  <si>
    <t>阳财金[2018]84号</t>
  </si>
  <si>
    <t xml:space="preserve">        关于拨付2018年特色农业保险保费补贴</t>
  </si>
  <si>
    <t>2018-12-27</t>
  </si>
  <si>
    <t>阳财金[2018]86-1号</t>
  </si>
  <si>
    <t xml:space="preserve">        关于拨付2018年第三笔农业保险保费补贴资金</t>
  </si>
  <si>
    <t>阳财金[2018]86号</t>
  </si>
  <si>
    <t>2130804</t>
  </si>
  <si>
    <t xml:space="preserve">   创业担保贷款贴息</t>
    <phoneticPr fontId="2" type="noConversion"/>
  </si>
  <si>
    <t>214</t>
  </si>
  <si>
    <t>交通运输支出</t>
  </si>
  <si>
    <t>21401</t>
  </si>
  <si>
    <t xml:space="preserve">  公路水路运输</t>
  </si>
  <si>
    <t>2140112</t>
  </si>
  <si>
    <t xml:space="preserve">    公路运输管理</t>
  </si>
  <si>
    <t>阳财建[2018]91号</t>
  </si>
  <si>
    <t xml:space="preserve">        农村公路养护费用</t>
  </si>
  <si>
    <t>2140199</t>
  </si>
  <si>
    <t xml:space="preserve">    其他公路水路运输支出</t>
  </si>
  <si>
    <t>2018-12-25</t>
  </si>
  <si>
    <t>阳财建[2018]118号</t>
  </si>
  <si>
    <t xml:space="preserve">        2018年交通建设项目资金（第五批）支出预算</t>
  </si>
  <si>
    <t>2018-08-06</t>
  </si>
  <si>
    <t>阳财建[2018]52号</t>
  </si>
  <si>
    <t xml:space="preserve">        2018年交通建设项目资金（第二批）支出预算</t>
  </si>
  <si>
    <t>阳财建[2018]74号</t>
  </si>
  <si>
    <t xml:space="preserve">        2018年交通建设项目资金（第四批）支出预算</t>
  </si>
  <si>
    <t>2018-09-27</t>
  </si>
  <si>
    <t>阳财建[2018]76号</t>
  </si>
  <si>
    <t xml:space="preserve">        2018年国防公路建设支出预算</t>
  </si>
  <si>
    <t>21402</t>
    <phoneticPr fontId="2" type="noConversion"/>
  </si>
  <si>
    <t xml:space="preserve">   铁路运输</t>
    <phoneticPr fontId="2" type="noConversion"/>
  </si>
  <si>
    <t>21404</t>
  </si>
  <si>
    <t xml:space="preserve">  成品油价格改革对交通运输的补贴</t>
  </si>
  <si>
    <t>2140401</t>
  </si>
  <si>
    <t xml:space="preserve">    对城市公交的补贴</t>
  </si>
  <si>
    <t>2018-07-12</t>
  </si>
  <si>
    <t>阳财建[2018]49号</t>
  </si>
  <si>
    <t xml:space="preserve">        城市公交车成品油补贴</t>
  </si>
  <si>
    <t>2018-01-30</t>
  </si>
  <si>
    <t>阳财建[2018]5号</t>
  </si>
  <si>
    <t xml:space="preserve">        成品油价格改革对特殊行业的补助</t>
  </si>
  <si>
    <t>21406</t>
  </si>
  <si>
    <t xml:space="preserve">  车辆购置税支出</t>
  </si>
  <si>
    <t>2140601</t>
  </si>
  <si>
    <t xml:space="preserve">    车辆购置税用于公路等基础设施建设支出</t>
  </si>
  <si>
    <t>阳财建[2018]68号</t>
  </si>
  <si>
    <t xml:space="preserve">        车辆购置税收入补助地方</t>
  </si>
  <si>
    <t>2140602</t>
  </si>
  <si>
    <t xml:space="preserve">    车辆购置税用于农村公路建设支出</t>
  </si>
  <si>
    <t>阳财建[2018]3号</t>
  </si>
  <si>
    <t>阳财建[2018]4号</t>
  </si>
  <si>
    <t>阳财建[2018]78号</t>
  </si>
  <si>
    <t>215</t>
  </si>
  <si>
    <t>资源勘探信息等支出</t>
  </si>
  <si>
    <t>21505</t>
  </si>
  <si>
    <t xml:space="preserve">  工业和信息产业监管</t>
  </si>
  <si>
    <t>2150510</t>
  </si>
  <si>
    <t xml:space="preserve">    工业和信息产业支持</t>
  </si>
  <si>
    <t>2018-10-29</t>
  </si>
  <si>
    <t>阳财建[2018]85号</t>
  </si>
  <si>
    <t xml:space="preserve">        2018年山西省技术改造项目资金（第三批）的通知</t>
  </si>
  <si>
    <t>21508</t>
  </si>
  <si>
    <t xml:space="preserve">  支持中小企业发展和管理支出</t>
  </si>
  <si>
    <t>2150805</t>
  </si>
  <si>
    <t xml:space="preserve">    中小企业发展专项</t>
  </si>
  <si>
    <t>阳财企[2018]10号</t>
  </si>
  <si>
    <t xml:space="preserve">        2018年中小企业发展专项资金预算</t>
  </si>
  <si>
    <t>2018-08-24</t>
  </si>
  <si>
    <t>阳财企[2018]16号</t>
  </si>
  <si>
    <t xml:space="preserve">        2018年中小企业发展专项资金</t>
  </si>
  <si>
    <t>阳财企[2018]17号</t>
  </si>
  <si>
    <t xml:space="preserve">        中小企业发展专项资金</t>
  </si>
  <si>
    <t>2018-06-15</t>
  </si>
  <si>
    <t>阳财企[2018]7号</t>
  </si>
  <si>
    <t>阳财企[2018]8号</t>
  </si>
  <si>
    <t xml:space="preserve">        中小微企业规范化股份制改造奖励资金</t>
  </si>
  <si>
    <t>阳财企[2018]9号</t>
  </si>
  <si>
    <t>2150899</t>
  </si>
  <si>
    <t xml:space="preserve">    其他支持中小企业发展和管理支出</t>
  </si>
  <si>
    <t>2018-09-06</t>
  </si>
  <si>
    <t>阳财企[2018]18-1号</t>
  </si>
  <si>
    <t xml:space="preserve">        2017年度阳泉市“小升规”企业配套奖励资金</t>
  </si>
  <si>
    <t>阳财企[2018]18号</t>
  </si>
  <si>
    <t xml:space="preserve">        “小升规”企业市级配套奖励资金</t>
  </si>
  <si>
    <t>216</t>
  </si>
  <si>
    <t>商业服务业等支出</t>
  </si>
  <si>
    <t>21602</t>
  </si>
  <si>
    <t xml:space="preserve">  商业流通事务</t>
  </si>
  <si>
    <t>2160299</t>
  </si>
  <si>
    <t xml:space="preserve">    其他商业流通事务支出</t>
  </si>
  <si>
    <t>2018-04-03</t>
  </si>
  <si>
    <t>阳财建[2018]15号</t>
  </si>
  <si>
    <t xml:space="preserve">        2017年省级第五批现代服务业发展引导专项资金</t>
  </si>
  <si>
    <t>2018-05-31</t>
  </si>
  <si>
    <t>阳财建[2018]41号</t>
  </si>
  <si>
    <t xml:space="preserve">        2018年现代服务业发展专项资金（第一批）</t>
  </si>
  <si>
    <t>阳财建[2018]59号</t>
  </si>
  <si>
    <t xml:space="preserve">        服务业发展资金</t>
  </si>
  <si>
    <t>阳财建[2018]88号</t>
  </si>
  <si>
    <t xml:space="preserve">        2018年现代服务业发展专项资金（第二批）</t>
  </si>
  <si>
    <t>21605</t>
  </si>
  <si>
    <t xml:space="preserve">  旅游业管理与服务支出</t>
  </si>
  <si>
    <t>2160599</t>
  </si>
  <si>
    <t xml:space="preserve">    其他旅游业管理与服务支出</t>
  </si>
  <si>
    <t>阳财行[2017]51号</t>
  </si>
  <si>
    <t xml:space="preserve">        提前下达2018年旅游厕所建设补助资金</t>
  </si>
  <si>
    <t>21606</t>
  </si>
  <si>
    <t xml:space="preserve">  涉外发展服务支出</t>
  </si>
  <si>
    <t>2160699</t>
  </si>
  <si>
    <t xml:space="preserve">    其他涉外发展服务支出</t>
  </si>
  <si>
    <t>阳财建[2018]115-1号</t>
  </si>
  <si>
    <t xml:space="preserve">        2016年度中央外经贸发展专项资金</t>
  </si>
  <si>
    <t>阳财建[2018]115号</t>
  </si>
  <si>
    <t xml:space="preserve">        提前下达2016年外经贸发展专项资金</t>
  </si>
  <si>
    <t>阳财建[2018]116号</t>
  </si>
  <si>
    <t>2018-05-04</t>
  </si>
  <si>
    <t>阳财建[2018]28号</t>
  </si>
  <si>
    <t xml:space="preserve">        特殊项目10</t>
  </si>
  <si>
    <t>2018-07-10</t>
  </si>
  <si>
    <t>阳财建[2018]50号</t>
  </si>
  <si>
    <t xml:space="preserve">        2017年外经贸发展专项资金（提升国际化经营能力事项）第二批项目资金</t>
  </si>
  <si>
    <t>2018-08-10</t>
  </si>
  <si>
    <t>阳财建[2018]58号</t>
  </si>
  <si>
    <t xml:space="preserve">        2018年省级外经贸发展专项资金（扩大服务贸易事项）</t>
  </si>
  <si>
    <t>217</t>
  </si>
  <si>
    <t>金融支出</t>
  </si>
  <si>
    <t>21799</t>
  </si>
  <si>
    <t xml:space="preserve">  其他金融支出</t>
  </si>
  <si>
    <t>2179901</t>
  </si>
  <si>
    <t xml:space="preserve">    其他金融支出</t>
  </si>
  <si>
    <t>2018-11-14</t>
  </si>
  <si>
    <t>阳财金[2018]69号</t>
  </si>
  <si>
    <t xml:space="preserve">        拨付第五批省级PPP示范项目奖补资金（郊区）</t>
  </si>
  <si>
    <t>220</t>
  </si>
  <si>
    <t>国土海洋气象等支出</t>
  </si>
  <si>
    <t>22001</t>
  </si>
  <si>
    <t xml:space="preserve">  国土资源事务</t>
  </si>
  <si>
    <t>2200110</t>
  </si>
  <si>
    <t xml:space="preserve">    国土整治</t>
  </si>
  <si>
    <t>2018-10-15</t>
  </si>
  <si>
    <t>阳财建[2018]80号</t>
  </si>
  <si>
    <t xml:space="preserve">        高标准农田建设资金预算</t>
  </si>
  <si>
    <t>阳财建[2018]9-1号</t>
  </si>
  <si>
    <t xml:space="preserve">        提前下达2018年度高标准农田建设省级资金</t>
  </si>
  <si>
    <t>阳财建[2018]9号</t>
  </si>
  <si>
    <t xml:space="preserve">        土地整治工作专项资金</t>
  </si>
  <si>
    <t>2200111</t>
  </si>
  <si>
    <t xml:space="preserve">    地质灾害防治</t>
  </si>
  <si>
    <t>阳财建[2017]98号</t>
  </si>
  <si>
    <t xml:space="preserve">        省财政厅提前下达2018年度农村地质灾害治理搬迁省级配套资金预算</t>
  </si>
  <si>
    <t>阳财建[2018]19号</t>
  </si>
  <si>
    <t xml:space="preserve">        阳泉市农村地质灾害治理搬迁</t>
  </si>
  <si>
    <t>阳财建[2018]21号</t>
  </si>
  <si>
    <t xml:space="preserve">        采煤沉陷区综合治理矿山地质环境治理项目配套资金</t>
  </si>
  <si>
    <t>2200199</t>
  </si>
  <si>
    <t xml:space="preserve">    其他国土资源事务支出</t>
  </si>
  <si>
    <t>阳财城[2018]23号</t>
  </si>
  <si>
    <t xml:space="preserve">        阳泉市矿山生态环境恢复治理试点示范工程</t>
  </si>
  <si>
    <t>阳财城[2018]8号</t>
  </si>
  <si>
    <t>221</t>
  </si>
  <si>
    <t>住房保障支出</t>
  </si>
  <si>
    <t>22101</t>
  </si>
  <si>
    <t xml:space="preserve">  保障性安居工程支出</t>
  </si>
  <si>
    <t>2210102</t>
  </si>
  <si>
    <t xml:space="preserve">    沉陷区治理</t>
  </si>
  <si>
    <t>阳财建[2018]17号</t>
  </si>
  <si>
    <t xml:space="preserve">        下达采煤沉陷区治理搬迁安置项目市级配套资金</t>
  </si>
  <si>
    <t>阳财建[2018]18号</t>
  </si>
  <si>
    <t xml:space="preserve">        2017年采煤沉陷区综合治理搬迁安置市级配套资金（第一批）</t>
  </si>
  <si>
    <t>2210103</t>
  </si>
  <si>
    <t xml:space="preserve">    棚户区改造</t>
  </si>
  <si>
    <t>2018-06-28</t>
  </si>
  <si>
    <t>阳财综[2018]17-1号</t>
  </si>
  <si>
    <t xml:space="preserve">        中央补助城镇保障性安居工程专项资金</t>
  </si>
  <si>
    <t>阳财综[2018]48-2号</t>
  </si>
  <si>
    <t xml:space="preserve">        中央补助城镇保障性安居工程专项资金（棚户区改造资金）</t>
  </si>
  <si>
    <t>阳财综[2018]48-3号</t>
  </si>
  <si>
    <t xml:space="preserve">        下达2018年省级财政城镇保障性安居工程专项资金（棚户区改造资金）</t>
  </si>
  <si>
    <t>阳财综[2018]64-1号</t>
  </si>
  <si>
    <t xml:space="preserve">        下达2018年中央补助城镇保障性安居工程专项资金（棚户区改造）</t>
  </si>
  <si>
    <t>2210105</t>
  </si>
  <si>
    <t xml:space="preserve">    农村危房改造</t>
  </si>
  <si>
    <t>2018-08-01</t>
  </si>
  <si>
    <t>阳财城[2018]7号</t>
  </si>
  <si>
    <t xml:space="preserve">        2018年农村危房改造第一批中央补助资金</t>
  </si>
  <si>
    <t>2210107</t>
  </si>
  <si>
    <t xml:space="preserve">    保障性住房租金补贴【保障性安居工程支出】</t>
  </si>
  <si>
    <t>2018-06-06</t>
  </si>
  <si>
    <t>阳财城[2018]15号</t>
  </si>
  <si>
    <t xml:space="preserve">        城镇低收入住房困难家庭租赁补贴</t>
  </si>
  <si>
    <t>阳财综[2018]35-3号</t>
  </si>
  <si>
    <t xml:space="preserve">        中央补助城镇保障性安居工程专项资金（低收入家庭租赁补贴）</t>
  </si>
  <si>
    <t>2018-06-26</t>
  </si>
  <si>
    <t>阳财综[2018]35号</t>
  </si>
  <si>
    <t xml:space="preserve">        下达2018年省级财政城镇低收入住房保障家庭租赁补贴资金和工作经费</t>
  </si>
  <si>
    <t>2210199</t>
  </si>
  <si>
    <t xml:space="preserve">    其他保障性安居工程支出</t>
  </si>
  <si>
    <t>阳财综[2018]17号</t>
  </si>
  <si>
    <t>阳财综[2018]35-1号</t>
  </si>
  <si>
    <t>阳财综[2018]48-1号</t>
  </si>
  <si>
    <t xml:space="preserve">        下达2018年省级财政城镇保障性安居工程专项资金</t>
  </si>
  <si>
    <t>阳财综[2018]48号</t>
  </si>
  <si>
    <t>阳财综[2018]64号</t>
  </si>
  <si>
    <t>222</t>
  </si>
  <si>
    <t>粮油物资储备支出</t>
  </si>
  <si>
    <t>22201</t>
  </si>
  <si>
    <t xml:space="preserve">  粮油事务</t>
  </si>
  <si>
    <t>2220106</t>
  </si>
  <si>
    <t xml:space="preserve">    粮食专项业务活动</t>
  </si>
  <si>
    <t>阳财建[2018]2号</t>
  </si>
  <si>
    <t xml:space="preserve">        提前下达2018年粮食仓储设施维修和提升改造项目补助</t>
  </si>
  <si>
    <t>2220199</t>
  </si>
  <si>
    <t xml:space="preserve">    其他粮油事务支出</t>
  </si>
  <si>
    <t>阳财建[2018]61号</t>
  </si>
  <si>
    <t xml:space="preserve">        “粮安工程”粮库智能化升级改造项目资金</t>
  </si>
  <si>
    <t>22202</t>
    <phoneticPr fontId="2" type="noConversion"/>
  </si>
  <si>
    <t xml:space="preserve">  物质事务</t>
    <phoneticPr fontId="2" type="noConversion"/>
  </si>
  <si>
    <t>2220211</t>
    <phoneticPr fontId="2" type="noConversion"/>
  </si>
  <si>
    <t xml:space="preserve">    仓库建设</t>
    <phoneticPr fontId="2" type="noConversion"/>
  </si>
  <si>
    <t>229</t>
  </si>
  <si>
    <t>其他支出</t>
  </si>
  <si>
    <t>22999</t>
  </si>
  <si>
    <t xml:space="preserve">  其他支出</t>
  </si>
  <si>
    <t>2299901</t>
  </si>
  <si>
    <t xml:space="preserve">    其他支出</t>
  </si>
  <si>
    <t>阳财建[2018]119号</t>
  </si>
  <si>
    <t xml:space="preserve">        省级重点推进期前期产业类项目专项补助资金</t>
  </si>
  <si>
    <t>2018-05-24</t>
  </si>
  <si>
    <t>阳财建[2018]36号</t>
  </si>
  <si>
    <t>阳财建[2018]37号</t>
  </si>
  <si>
    <t>阳财建[2018]66号</t>
  </si>
  <si>
    <t xml:space="preserve">        中央基本建设省级配套资金支出预算（拨款）指标</t>
  </si>
  <si>
    <t>阳财预[2018]52号</t>
  </si>
  <si>
    <t xml:space="preserve">        2017年度目标责任考核奖励资金</t>
  </si>
  <si>
    <t>2018年分县区一般公共预算专项转移支付表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</si>
</sst>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Red]\-0.00\ "/>
  </numFmts>
  <fonts count="6" x14ac:knownFonts="1">
    <font>
      <sz val="11"/>
      <color theme="1"/>
      <name val="宋体"/>
      <family val="2"/>
      <charset val="134"/>
      <scheme val="minor"/>
    </font>
    <font>
      <sz val="12"/>
      <color theme="1"/>
      <name val="宋体"/>
      <family val="2"/>
      <charset val="134"/>
      <scheme val="minor"/>
    </font>
    <font>
      <sz val="9"/>
      <name val="宋体"/>
      <family val="2"/>
      <charset val="134"/>
      <scheme val="minor"/>
    </font>
    <font>
      <sz val="12"/>
      <color theme="1"/>
      <name val="黑体"/>
      <family val="3"/>
      <charset val="134"/>
    </font>
    <font>
      <sz val="12"/>
      <color theme="1"/>
      <name val="宋体"/>
      <family val="3"/>
      <charset val="134"/>
      <scheme val="minor"/>
    </font>
    <font>
      <sz val="11"/>
      <color theme="1"/>
      <name val="宋体"/>
      <family val="3"/>
      <charset val="134"/>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176" fontId="1" fillId="0" borderId="0" xfId="0" applyNumberFormat="1" applyFont="1" applyFill="1" applyAlignment="1">
      <alignment vertical="center" wrapText="1"/>
    </xf>
    <xf numFmtId="176" fontId="0" fillId="0" borderId="0" xfId="0" applyNumberFormat="1" applyFont="1" applyFill="1" applyAlignment="1">
      <alignment vertical="center" wrapText="1"/>
    </xf>
    <xf numFmtId="176" fontId="1" fillId="0" borderId="0" xfId="0" applyNumberFormat="1" applyFont="1" applyFill="1" applyAlignment="1">
      <alignment horizontal="right" vertical="center" wrapText="1"/>
    </xf>
    <xf numFmtId="176" fontId="1" fillId="0" borderId="2" xfId="0"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4" fillId="0" borderId="3" xfId="0" applyNumberFormat="1" applyFont="1" applyFill="1" applyBorder="1" applyAlignment="1">
      <alignment vertical="center" wrapText="1"/>
    </xf>
    <xf numFmtId="176" fontId="5" fillId="0" borderId="3" xfId="0" applyNumberFormat="1" applyFont="1" applyFill="1" applyBorder="1" applyAlignment="1">
      <alignment vertical="center" wrapText="1"/>
    </xf>
    <xf numFmtId="176" fontId="4" fillId="0" borderId="3" xfId="0" applyNumberFormat="1" applyFont="1" applyFill="1" applyBorder="1" applyAlignment="1">
      <alignment horizontal="right" vertical="center" wrapText="1"/>
    </xf>
    <xf numFmtId="176" fontId="1" fillId="0" borderId="1" xfId="0" applyNumberFormat="1" applyFont="1" applyFill="1" applyBorder="1" applyAlignment="1">
      <alignment horizontal="right" wrapText="1"/>
    </xf>
    <xf numFmtId="176" fontId="3" fillId="0" borderId="0" xfId="0" applyNumberFormat="1" applyFont="1" applyFill="1" applyAlignment="1">
      <alignment horizont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M653"/>
  <sheetViews>
    <sheetView showGridLines="0" showZeros="0" tabSelected="1" workbookViewId="0">
      <pane xSplit="5" ySplit="5" topLeftCell="F6" activePane="bottomRight" state="frozen"/>
      <selection activeCell="Q12" sqref="Q12"/>
      <selection pane="topRight" activeCell="Q12" sqref="Q12"/>
      <selection pane="bottomLeft" activeCell="Q12" sqref="Q12"/>
      <selection pane="bottomRight" activeCell="F5" sqref="F5"/>
    </sheetView>
  </sheetViews>
  <sheetFormatPr defaultRowHeight="14.25" x14ac:dyDescent="0.15"/>
  <cols>
    <col min="1" max="1" width="8.625" style="1" customWidth="1"/>
    <col min="2" max="2" width="16" style="1" customWidth="1"/>
    <col min="3" max="3" width="10.125" style="1" customWidth="1"/>
    <col min="4" max="4" width="35.5" style="2" customWidth="1"/>
    <col min="5" max="5" width="10.625" style="3" customWidth="1"/>
    <col min="6" max="6" width="11.625" style="3" customWidth="1"/>
    <col min="7" max="7" width="10.625" style="3" customWidth="1"/>
    <col min="8" max="13" width="9.875" style="1" customWidth="1"/>
    <col min="14" max="16384" width="9" style="1"/>
  </cols>
  <sheetData>
    <row r="2" spans="1:13" ht="24" customHeight="1" x14ac:dyDescent="0.15">
      <c r="A2" s="11" t="s">
        <v>1311</v>
      </c>
      <c r="B2" s="11"/>
      <c r="C2" s="11"/>
      <c r="D2" s="11"/>
      <c r="E2" s="11"/>
      <c r="F2" s="11"/>
      <c r="G2" s="11"/>
      <c r="H2" s="11"/>
      <c r="I2" s="11"/>
      <c r="J2" s="11"/>
      <c r="K2" s="11"/>
      <c r="L2" s="11"/>
      <c r="M2" s="11"/>
    </row>
    <row r="3" spans="1:13" x14ac:dyDescent="0.15">
      <c r="L3" s="10" t="s">
        <v>0</v>
      </c>
      <c r="M3" s="10"/>
    </row>
    <row r="4" spans="1:13" ht="31.5" customHeight="1" x14ac:dyDescent="0.15">
      <c r="A4" s="4" t="s">
        <v>1</v>
      </c>
      <c r="B4" s="4" t="s">
        <v>2</v>
      </c>
      <c r="C4" s="4" t="s">
        <v>3</v>
      </c>
      <c r="D4" s="5" t="s">
        <v>4</v>
      </c>
      <c r="E4" s="4" t="s">
        <v>5</v>
      </c>
      <c r="F4" s="4" t="s">
        <v>6</v>
      </c>
      <c r="G4" s="4" t="s">
        <v>7</v>
      </c>
      <c r="H4" s="6" t="s">
        <v>8</v>
      </c>
      <c r="I4" s="6" t="s">
        <v>9</v>
      </c>
      <c r="J4" s="6" t="s">
        <v>10</v>
      </c>
      <c r="K4" s="6" t="s">
        <v>11</v>
      </c>
      <c r="L4" s="6" t="s">
        <v>12</v>
      </c>
      <c r="M4" s="6" t="s">
        <v>13</v>
      </c>
    </row>
    <row r="5" spans="1:13" ht="27" customHeight="1" x14ac:dyDescent="0.15">
      <c r="A5" s="7" t="s">
        <v>14</v>
      </c>
      <c r="B5" s="7" t="s">
        <v>15</v>
      </c>
      <c r="C5" s="7" t="s">
        <v>15</v>
      </c>
      <c r="D5" s="8" t="s">
        <v>16</v>
      </c>
      <c r="E5" s="7">
        <f>+E6+E51+E65+E126+E156+E264+E356+E394+E413+E543+E565+E580+E598+E602+E615+E637+E645</f>
        <v>204210</v>
      </c>
      <c r="F5" s="7">
        <f>+E5-G5</f>
        <v>-15066</v>
      </c>
      <c r="G5" s="9">
        <f t="shared" ref="G5:G36" si="0">SUM(H5:M5)</f>
        <v>219276</v>
      </c>
      <c r="H5" s="7">
        <f t="shared" ref="H5:M5" si="1">+H6+H51+H65+H126+H156+H264+H356+H394+H413+H543+H565+H580+H598+H602+H615+H637+H645</f>
        <v>72671</v>
      </c>
      <c r="I5" s="7">
        <f t="shared" si="1"/>
        <v>53994</v>
      </c>
      <c r="J5" s="7">
        <f t="shared" si="1"/>
        <v>47335</v>
      </c>
      <c r="K5" s="7">
        <f t="shared" si="1"/>
        <v>19975</v>
      </c>
      <c r="L5" s="7">
        <f t="shared" si="1"/>
        <v>19205</v>
      </c>
      <c r="M5" s="7">
        <f t="shared" si="1"/>
        <v>6096</v>
      </c>
    </row>
    <row r="6" spans="1:13" ht="27" customHeight="1" x14ac:dyDescent="0.15">
      <c r="A6" s="7" t="s">
        <v>14</v>
      </c>
      <c r="B6" s="7" t="s">
        <v>15</v>
      </c>
      <c r="C6" s="7" t="s">
        <v>17</v>
      </c>
      <c r="D6" s="8" t="s">
        <v>18</v>
      </c>
      <c r="E6" s="7">
        <f>+E7+E10+E16+E21+E27+E30+E33+E36+E45+E48</f>
        <v>794</v>
      </c>
      <c r="F6" s="7">
        <f t="shared" ref="F6:F69" si="2">+E6-G6</f>
        <v>-2213</v>
      </c>
      <c r="G6" s="9">
        <f t="shared" si="0"/>
        <v>3007</v>
      </c>
      <c r="H6" s="7">
        <f t="shared" ref="H6:M6" si="3">+H10+H21+H27+H30+H33+H36+H45</f>
        <v>1050</v>
      </c>
      <c r="I6" s="7">
        <f t="shared" si="3"/>
        <v>898</v>
      </c>
      <c r="J6" s="7">
        <f t="shared" si="3"/>
        <v>528</v>
      </c>
      <c r="K6" s="7">
        <f t="shared" si="3"/>
        <v>78</v>
      </c>
      <c r="L6" s="7">
        <f t="shared" si="3"/>
        <v>71</v>
      </c>
      <c r="M6" s="7">
        <f t="shared" si="3"/>
        <v>382</v>
      </c>
    </row>
    <row r="7" spans="1:13" ht="27" customHeight="1" x14ac:dyDescent="0.15">
      <c r="A7" s="7"/>
      <c r="B7" s="7"/>
      <c r="C7" s="7" t="s">
        <v>19</v>
      </c>
      <c r="D7" s="8" t="s">
        <v>20</v>
      </c>
      <c r="E7" s="9" t="str">
        <f>+E8</f>
        <v>160</v>
      </c>
      <c r="F7" s="7">
        <f t="shared" si="2"/>
        <v>160</v>
      </c>
      <c r="G7" s="9">
        <f t="shared" si="0"/>
        <v>0</v>
      </c>
      <c r="H7" s="7"/>
      <c r="I7" s="7"/>
      <c r="J7" s="7"/>
      <c r="K7" s="7"/>
      <c r="L7" s="7"/>
      <c r="M7" s="7"/>
    </row>
    <row r="8" spans="1:13" ht="27" customHeight="1" x14ac:dyDescent="0.15">
      <c r="A8" s="7"/>
      <c r="B8" s="7"/>
      <c r="C8" s="7" t="s">
        <v>21</v>
      </c>
      <c r="D8" s="8" t="s">
        <v>22</v>
      </c>
      <c r="E8" s="9" t="str">
        <f>+E9</f>
        <v>160</v>
      </c>
      <c r="F8" s="7">
        <f t="shared" si="2"/>
        <v>160</v>
      </c>
      <c r="G8" s="9">
        <f t="shared" si="0"/>
        <v>0</v>
      </c>
      <c r="H8" s="7"/>
      <c r="I8" s="7"/>
      <c r="J8" s="7"/>
      <c r="K8" s="7"/>
      <c r="L8" s="7"/>
      <c r="M8" s="7"/>
    </row>
    <row r="9" spans="1:13" ht="27" customHeight="1" x14ac:dyDescent="0.15">
      <c r="A9" s="7"/>
      <c r="B9" s="7"/>
      <c r="C9" s="7" t="s">
        <v>21</v>
      </c>
      <c r="D9" s="8" t="s">
        <v>23</v>
      </c>
      <c r="E9" s="9" t="s">
        <v>24</v>
      </c>
      <c r="F9" s="7">
        <f t="shared" si="2"/>
        <v>160</v>
      </c>
      <c r="G9" s="9">
        <f t="shared" si="0"/>
        <v>0</v>
      </c>
      <c r="H9" s="7"/>
      <c r="I9" s="7"/>
      <c r="J9" s="7"/>
      <c r="K9" s="7"/>
      <c r="L9" s="7"/>
      <c r="M9" s="7"/>
    </row>
    <row r="10" spans="1:13" ht="27" customHeight="1" x14ac:dyDescent="0.15">
      <c r="A10" s="7" t="s">
        <v>14</v>
      </c>
      <c r="B10" s="7" t="s">
        <v>15</v>
      </c>
      <c r="C10" s="7" t="s">
        <v>25</v>
      </c>
      <c r="D10" s="8" t="s">
        <v>26</v>
      </c>
      <c r="E10" s="7">
        <f t="shared" ref="E10" si="4">+E11+E14</f>
        <v>16</v>
      </c>
      <c r="F10" s="7">
        <f t="shared" si="2"/>
        <v>-86</v>
      </c>
      <c r="G10" s="9">
        <f t="shared" si="0"/>
        <v>102</v>
      </c>
      <c r="H10" s="7">
        <f t="shared" ref="H10:M10" si="5">+H11+H14</f>
        <v>28</v>
      </c>
      <c r="I10" s="7">
        <f t="shared" si="5"/>
        <v>38</v>
      </c>
      <c r="J10" s="7">
        <f t="shared" si="5"/>
        <v>14</v>
      </c>
      <c r="K10" s="7">
        <f t="shared" si="5"/>
        <v>11</v>
      </c>
      <c r="L10" s="7">
        <f t="shared" si="5"/>
        <v>9</v>
      </c>
      <c r="M10" s="7">
        <f t="shared" si="5"/>
        <v>2</v>
      </c>
    </row>
    <row r="11" spans="1:13" ht="27" customHeight="1" x14ac:dyDescent="0.15">
      <c r="A11" s="7" t="s">
        <v>14</v>
      </c>
      <c r="B11" s="7" t="s">
        <v>15</v>
      </c>
      <c r="C11" s="7" t="s">
        <v>27</v>
      </c>
      <c r="D11" s="8" t="s">
        <v>28</v>
      </c>
      <c r="E11" s="7">
        <f t="shared" ref="E11" si="6">+E12+E13</f>
        <v>16</v>
      </c>
      <c r="F11" s="7">
        <f t="shared" si="2"/>
        <v>-84</v>
      </c>
      <c r="G11" s="9">
        <f t="shared" si="0"/>
        <v>100</v>
      </c>
      <c r="H11" s="7">
        <f t="shared" ref="H11:M11" si="7">+H12+H13</f>
        <v>27</v>
      </c>
      <c r="I11" s="7">
        <f t="shared" si="7"/>
        <v>37</v>
      </c>
      <c r="J11" s="7">
        <f t="shared" si="7"/>
        <v>14</v>
      </c>
      <c r="K11" s="7">
        <f t="shared" si="7"/>
        <v>11</v>
      </c>
      <c r="L11" s="7">
        <f t="shared" si="7"/>
        <v>9</v>
      </c>
      <c r="M11" s="7">
        <f t="shared" si="7"/>
        <v>2</v>
      </c>
    </row>
    <row r="12" spans="1:13" ht="27" customHeight="1" x14ac:dyDescent="0.15">
      <c r="A12" s="7" t="s">
        <v>29</v>
      </c>
      <c r="B12" s="7" t="s">
        <v>30</v>
      </c>
      <c r="C12" s="7" t="s">
        <v>27</v>
      </c>
      <c r="D12" s="8" t="s">
        <v>31</v>
      </c>
      <c r="E12" s="9">
        <v>16</v>
      </c>
      <c r="F12" s="7">
        <f t="shared" si="2"/>
        <v>1</v>
      </c>
      <c r="G12" s="9">
        <f t="shared" si="0"/>
        <v>15</v>
      </c>
      <c r="H12" s="7">
        <v>4</v>
      </c>
      <c r="I12" s="7">
        <v>6</v>
      </c>
      <c r="J12" s="7">
        <v>2</v>
      </c>
      <c r="K12" s="7">
        <v>2</v>
      </c>
      <c r="L12" s="7">
        <v>1</v>
      </c>
      <c r="M12" s="7">
        <v>0</v>
      </c>
    </row>
    <row r="13" spans="1:13" ht="27" customHeight="1" x14ac:dyDescent="0.15">
      <c r="A13" s="7" t="s">
        <v>32</v>
      </c>
      <c r="B13" s="7" t="s">
        <v>33</v>
      </c>
      <c r="C13" s="7" t="s">
        <v>27</v>
      </c>
      <c r="D13" s="8" t="s">
        <v>34</v>
      </c>
      <c r="E13" s="9"/>
      <c r="F13" s="7">
        <f t="shared" si="2"/>
        <v>-85</v>
      </c>
      <c r="G13" s="9">
        <f t="shared" si="0"/>
        <v>85</v>
      </c>
      <c r="H13" s="7">
        <v>23</v>
      </c>
      <c r="I13" s="7">
        <v>31</v>
      </c>
      <c r="J13" s="7">
        <v>12</v>
      </c>
      <c r="K13" s="7">
        <v>9</v>
      </c>
      <c r="L13" s="7">
        <v>8</v>
      </c>
      <c r="M13" s="7">
        <v>2</v>
      </c>
    </row>
    <row r="14" spans="1:13" ht="27" customHeight="1" x14ac:dyDescent="0.15">
      <c r="A14" s="7" t="s">
        <v>14</v>
      </c>
      <c r="B14" s="7" t="s">
        <v>15</v>
      </c>
      <c r="C14" s="7" t="s">
        <v>35</v>
      </c>
      <c r="D14" s="8" t="s">
        <v>36</v>
      </c>
      <c r="E14" s="7">
        <f t="shared" ref="E14:M14" si="8">+E15</f>
        <v>0</v>
      </c>
      <c r="F14" s="7">
        <f t="shared" si="2"/>
        <v>-2</v>
      </c>
      <c r="G14" s="9">
        <f t="shared" si="0"/>
        <v>2</v>
      </c>
      <c r="H14" s="7">
        <f t="shared" si="8"/>
        <v>1</v>
      </c>
      <c r="I14" s="7">
        <f t="shared" si="8"/>
        <v>1</v>
      </c>
      <c r="J14" s="7">
        <f t="shared" si="8"/>
        <v>0</v>
      </c>
      <c r="K14" s="7">
        <f t="shared" si="8"/>
        <v>0</v>
      </c>
      <c r="L14" s="7">
        <f t="shared" si="8"/>
        <v>0</v>
      </c>
      <c r="M14" s="7">
        <f t="shared" si="8"/>
        <v>0</v>
      </c>
    </row>
    <row r="15" spans="1:13" ht="27" customHeight="1" x14ac:dyDescent="0.15">
      <c r="A15" s="7" t="s">
        <v>37</v>
      </c>
      <c r="B15" s="7" t="s">
        <v>38</v>
      </c>
      <c r="C15" s="7" t="s">
        <v>35</v>
      </c>
      <c r="D15" s="8" t="s">
        <v>39</v>
      </c>
      <c r="E15" s="9"/>
      <c r="F15" s="7">
        <f t="shared" si="2"/>
        <v>-2</v>
      </c>
      <c r="G15" s="9">
        <f t="shared" si="0"/>
        <v>2</v>
      </c>
      <c r="H15" s="7">
        <v>1</v>
      </c>
      <c r="I15" s="7">
        <v>1</v>
      </c>
      <c r="J15" s="7"/>
      <c r="K15" s="7"/>
      <c r="L15" s="7"/>
      <c r="M15" s="7">
        <v>0</v>
      </c>
    </row>
    <row r="16" spans="1:13" ht="27" customHeight="1" x14ac:dyDescent="0.15">
      <c r="A16" s="7"/>
      <c r="B16" s="7"/>
      <c r="C16" s="7" t="s">
        <v>40</v>
      </c>
      <c r="D16" s="8" t="s">
        <v>41</v>
      </c>
      <c r="E16" s="9">
        <f>+E17</f>
        <v>156</v>
      </c>
      <c r="F16" s="7">
        <f t="shared" si="2"/>
        <v>156</v>
      </c>
      <c r="G16" s="9">
        <f t="shared" si="0"/>
        <v>0</v>
      </c>
      <c r="H16" s="7"/>
      <c r="I16" s="7"/>
      <c r="J16" s="7"/>
      <c r="K16" s="7"/>
      <c r="L16" s="7"/>
      <c r="M16" s="7"/>
    </row>
    <row r="17" spans="1:13" ht="27" customHeight="1" x14ac:dyDescent="0.15">
      <c r="A17" s="7"/>
      <c r="B17" s="7"/>
      <c r="C17" s="7" t="s">
        <v>42</v>
      </c>
      <c r="D17" s="8" t="s">
        <v>43</v>
      </c>
      <c r="E17" s="9">
        <f>SUM(E18:E20)</f>
        <v>156</v>
      </c>
      <c r="F17" s="7">
        <f t="shared" si="2"/>
        <v>156</v>
      </c>
      <c r="G17" s="9">
        <f t="shared" si="0"/>
        <v>0</v>
      </c>
      <c r="H17" s="7"/>
      <c r="I17" s="7"/>
      <c r="J17" s="7"/>
      <c r="K17" s="7"/>
      <c r="L17" s="7"/>
      <c r="M17" s="7"/>
    </row>
    <row r="18" spans="1:13" ht="27" customHeight="1" x14ac:dyDescent="0.15">
      <c r="A18" s="7"/>
      <c r="B18" s="7"/>
      <c r="C18" s="7" t="s">
        <v>42</v>
      </c>
      <c r="D18" s="8" t="s">
        <v>44</v>
      </c>
      <c r="E18" s="9">
        <v>149</v>
      </c>
      <c r="F18" s="7">
        <f t="shared" si="2"/>
        <v>149</v>
      </c>
      <c r="G18" s="9">
        <f t="shared" si="0"/>
        <v>0</v>
      </c>
      <c r="H18" s="7"/>
      <c r="I18" s="7"/>
      <c r="J18" s="7"/>
      <c r="K18" s="7"/>
      <c r="L18" s="7"/>
      <c r="M18" s="7"/>
    </row>
    <row r="19" spans="1:13" ht="27" customHeight="1" x14ac:dyDescent="0.15">
      <c r="A19" s="7"/>
      <c r="B19" s="7"/>
      <c r="C19" s="7" t="s">
        <v>42</v>
      </c>
      <c r="D19" s="8" t="s">
        <v>45</v>
      </c>
      <c r="E19" s="9">
        <v>4</v>
      </c>
      <c r="F19" s="7">
        <f t="shared" si="2"/>
        <v>4</v>
      </c>
      <c r="G19" s="9">
        <f t="shared" si="0"/>
        <v>0</v>
      </c>
      <c r="H19" s="7"/>
      <c r="I19" s="7"/>
      <c r="J19" s="7"/>
      <c r="K19" s="7"/>
      <c r="L19" s="7"/>
      <c r="M19" s="7"/>
    </row>
    <row r="20" spans="1:13" ht="27" customHeight="1" x14ac:dyDescent="0.15">
      <c r="A20" s="7"/>
      <c r="B20" s="7"/>
      <c r="C20" s="7" t="s">
        <v>42</v>
      </c>
      <c r="D20" s="8" t="s">
        <v>46</v>
      </c>
      <c r="E20" s="9">
        <v>3</v>
      </c>
      <c r="F20" s="7">
        <f t="shared" si="2"/>
        <v>3</v>
      </c>
      <c r="G20" s="9">
        <f t="shared" si="0"/>
        <v>0</v>
      </c>
      <c r="H20" s="7"/>
      <c r="I20" s="7"/>
      <c r="J20" s="7"/>
      <c r="K20" s="7"/>
      <c r="L20" s="7"/>
      <c r="M20" s="7"/>
    </row>
    <row r="21" spans="1:13" ht="27" customHeight="1" x14ac:dyDescent="0.15">
      <c r="A21" s="7" t="s">
        <v>14</v>
      </c>
      <c r="B21" s="7" t="s">
        <v>15</v>
      </c>
      <c r="C21" s="7" t="s">
        <v>47</v>
      </c>
      <c r="D21" s="8" t="s">
        <v>48</v>
      </c>
      <c r="E21" s="7">
        <f t="shared" ref="E21:M21" si="9">+E22</f>
        <v>300</v>
      </c>
      <c r="F21" s="7">
        <f t="shared" si="2"/>
        <v>-1049</v>
      </c>
      <c r="G21" s="9">
        <f t="shared" si="0"/>
        <v>1349</v>
      </c>
      <c r="H21" s="7">
        <f t="shared" si="9"/>
        <v>514</v>
      </c>
      <c r="I21" s="7">
        <f t="shared" si="9"/>
        <v>183</v>
      </c>
      <c r="J21" s="7">
        <f t="shared" si="9"/>
        <v>264</v>
      </c>
      <c r="K21" s="7">
        <f t="shared" si="9"/>
        <v>8</v>
      </c>
      <c r="L21" s="7">
        <f t="shared" si="9"/>
        <v>0</v>
      </c>
      <c r="M21" s="7">
        <f t="shared" si="9"/>
        <v>380</v>
      </c>
    </row>
    <row r="22" spans="1:13" ht="27" customHeight="1" x14ac:dyDescent="0.15">
      <c r="A22" s="7" t="s">
        <v>14</v>
      </c>
      <c r="B22" s="7" t="s">
        <v>15</v>
      </c>
      <c r="C22" s="7" t="s">
        <v>49</v>
      </c>
      <c r="D22" s="8" t="s">
        <v>50</v>
      </c>
      <c r="E22" s="7">
        <f t="shared" ref="E22" si="10">+E23+E24+E25+E26</f>
        <v>300</v>
      </c>
      <c r="F22" s="7">
        <f t="shared" si="2"/>
        <v>-1049</v>
      </c>
      <c r="G22" s="9">
        <f t="shared" si="0"/>
        <v>1349</v>
      </c>
      <c r="H22" s="7">
        <f t="shared" ref="H22:L22" si="11">+H23+H24+H25+H26</f>
        <v>514</v>
      </c>
      <c r="I22" s="7">
        <f t="shared" si="11"/>
        <v>183</v>
      </c>
      <c r="J22" s="7">
        <v>264</v>
      </c>
      <c r="K22" s="7">
        <f t="shared" si="11"/>
        <v>8</v>
      </c>
      <c r="L22" s="7">
        <f t="shared" si="11"/>
        <v>0</v>
      </c>
      <c r="M22" s="7">
        <v>380</v>
      </c>
    </row>
    <row r="23" spans="1:13" ht="27" customHeight="1" x14ac:dyDescent="0.15">
      <c r="A23" s="7" t="s">
        <v>51</v>
      </c>
      <c r="B23" s="7" t="s">
        <v>52</v>
      </c>
      <c r="C23" s="7" t="s">
        <v>49</v>
      </c>
      <c r="D23" s="8" t="s">
        <v>53</v>
      </c>
      <c r="E23" s="9">
        <v>300</v>
      </c>
      <c r="F23" s="7">
        <f t="shared" si="2"/>
        <v>0</v>
      </c>
      <c r="G23" s="9">
        <f t="shared" si="0"/>
        <v>300</v>
      </c>
      <c r="H23" s="7">
        <v>100</v>
      </c>
      <c r="I23" s="7">
        <v>0</v>
      </c>
      <c r="J23" s="7">
        <v>0</v>
      </c>
      <c r="K23" s="7">
        <v>0</v>
      </c>
      <c r="L23" s="7">
        <v>0</v>
      </c>
      <c r="M23" s="7">
        <v>200</v>
      </c>
    </row>
    <row r="24" spans="1:13" ht="27" customHeight="1" x14ac:dyDescent="0.15">
      <c r="A24" s="7" t="s">
        <v>54</v>
      </c>
      <c r="B24" s="7" t="s">
        <v>55</v>
      </c>
      <c r="C24" s="7" t="s">
        <v>49</v>
      </c>
      <c r="D24" s="8" t="s">
        <v>56</v>
      </c>
      <c r="E24" s="9"/>
      <c r="F24" s="7">
        <f t="shared" si="2"/>
        <v>-20</v>
      </c>
      <c r="G24" s="9">
        <f t="shared" si="0"/>
        <v>20</v>
      </c>
      <c r="H24" s="7">
        <v>7</v>
      </c>
      <c r="I24" s="7">
        <v>7</v>
      </c>
      <c r="J24" s="7">
        <v>6</v>
      </c>
      <c r="K24" s="7">
        <v>0</v>
      </c>
      <c r="L24" s="7">
        <v>0</v>
      </c>
      <c r="M24" s="7">
        <v>0</v>
      </c>
    </row>
    <row r="25" spans="1:13" ht="27" customHeight="1" x14ac:dyDescent="0.15">
      <c r="A25" s="7" t="s">
        <v>57</v>
      </c>
      <c r="B25" s="7" t="s">
        <v>58</v>
      </c>
      <c r="C25" s="7" t="s">
        <v>49</v>
      </c>
      <c r="D25" s="8" t="s">
        <v>59</v>
      </c>
      <c r="E25" s="9"/>
      <c r="F25" s="7">
        <f t="shared" si="2"/>
        <v>-1001</v>
      </c>
      <c r="G25" s="9">
        <f t="shared" si="0"/>
        <v>1001</v>
      </c>
      <c r="H25" s="7">
        <v>397</v>
      </c>
      <c r="I25" s="7">
        <v>176</v>
      </c>
      <c r="J25" s="7">
        <v>248</v>
      </c>
      <c r="K25" s="7">
        <v>0</v>
      </c>
      <c r="L25" s="7">
        <v>0</v>
      </c>
      <c r="M25" s="7">
        <v>180</v>
      </c>
    </row>
    <row r="26" spans="1:13" ht="27" customHeight="1" x14ac:dyDescent="0.15">
      <c r="A26" s="7" t="s">
        <v>60</v>
      </c>
      <c r="B26" s="7" t="s">
        <v>61</v>
      </c>
      <c r="C26" s="7" t="s">
        <v>49</v>
      </c>
      <c r="D26" s="8" t="s">
        <v>62</v>
      </c>
      <c r="E26" s="9"/>
      <c r="F26" s="7">
        <f t="shared" si="2"/>
        <v>-28</v>
      </c>
      <c r="G26" s="9">
        <f t="shared" si="0"/>
        <v>28</v>
      </c>
      <c r="H26" s="7">
        <v>10</v>
      </c>
      <c r="I26" s="7">
        <v>0</v>
      </c>
      <c r="J26" s="7">
        <v>10</v>
      </c>
      <c r="K26" s="7">
        <v>8</v>
      </c>
      <c r="L26" s="7">
        <v>0</v>
      </c>
      <c r="M26" s="7">
        <v>0</v>
      </c>
    </row>
    <row r="27" spans="1:13" ht="27" customHeight="1" x14ac:dyDescent="0.15">
      <c r="A27" s="7" t="s">
        <v>14</v>
      </c>
      <c r="B27" s="7" t="s">
        <v>15</v>
      </c>
      <c r="C27" s="7" t="s">
        <v>63</v>
      </c>
      <c r="D27" s="8" t="s">
        <v>64</v>
      </c>
      <c r="E27" s="7">
        <f>+E28</f>
        <v>0</v>
      </c>
      <c r="F27" s="7">
        <f t="shared" si="2"/>
        <v>-5</v>
      </c>
      <c r="G27" s="9">
        <f t="shared" si="0"/>
        <v>5</v>
      </c>
      <c r="H27" s="7">
        <f t="shared" ref="H27:M28" si="12">+H28</f>
        <v>2</v>
      </c>
      <c r="I27" s="7">
        <f t="shared" si="12"/>
        <v>3</v>
      </c>
      <c r="J27" s="7">
        <f t="shared" si="12"/>
        <v>0</v>
      </c>
      <c r="K27" s="7">
        <f t="shared" si="12"/>
        <v>0</v>
      </c>
      <c r="L27" s="7">
        <f t="shared" si="12"/>
        <v>0</v>
      </c>
      <c r="M27" s="7">
        <f t="shared" si="12"/>
        <v>0</v>
      </c>
    </row>
    <row r="28" spans="1:13" ht="27" customHeight="1" x14ac:dyDescent="0.15">
      <c r="A28" s="7" t="s">
        <v>14</v>
      </c>
      <c r="B28" s="7" t="s">
        <v>15</v>
      </c>
      <c r="C28" s="7" t="s">
        <v>65</v>
      </c>
      <c r="D28" s="8" t="s">
        <v>66</v>
      </c>
      <c r="E28" s="7">
        <f>+E29</f>
        <v>0</v>
      </c>
      <c r="F28" s="7">
        <f t="shared" si="2"/>
        <v>-5</v>
      </c>
      <c r="G28" s="9">
        <f t="shared" si="0"/>
        <v>5</v>
      </c>
      <c r="H28" s="7">
        <f t="shared" si="12"/>
        <v>2</v>
      </c>
      <c r="I28" s="7">
        <f t="shared" si="12"/>
        <v>3</v>
      </c>
      <c r="J28" s="7">
        <f t="shared" si="12"/>
        <v>0</v>
      </c>
      <c r="K28" s="7">
        <f t="shared" si="12"/>
        <v>0</v>
      </c>
      <c r="L28" s="7">
        <f t="shared" si="12"/>
        <v>0</v>
      </c>
      <c r="M28" s="7">
        <f t="shared" si="12"/>
        <v>0</v>
      </c>
    </row>
    <row r="29" spans="1:13" ht="27" customHeight="1" x14ac:dyDescent="0.15">
      <c r="A29" s="7" t="s">
        <v>32</v>
      </c>
      <c r="B29" s="7" t="s">
        <v>67</v>
      </c>
      <c r="C29" s="7" t="s">
        <v>65</v>
      </c>
      <c r="D29" s="8" t="s">
        <v>68</v>
      </c>
      <c r="E29" s="9"/>
      <c r="F29" s="7">
        <f t="shared" si="2"/>
        <v>-5</v>
      </c>
      <c r="G29" s="9">
        <f t="shared" si="0"/>
        <v>5</v>
      </c>
      <c r="H29" s="7">
        <v>2</v>
      </c>
      <c r="I29" s="7">
        <v>3</v>
      </c>
      <c r="J29" s="7">
        <v>0</v>
      </c>
      <c r="K29" s="7">
        <v>0</v>
      </c>
      <c r="L29" s="7">
        <v>0</v>
      </c>
      <c r="M29" s="7">
        <v>0</v>
      </c>
    </row>
    <row r="30" spans="1:13" ht="27" customHeight="1" x14ac:dyDescent="0.15">
      <c r="A30" s="7" t="s">
        <v>14</v>
      </c>
      <c r="B30" s="7" t="s">
        <v>15</v>
      </c>
      <c r="C30" s="7" t="s">
        <v>69</v>
      </c>
      <c r="D30" s="8" t="s">
        <v>70</v>
      </c>
      <c r="E30" s="7">
        <f>+E31</f>
        <v>15</v>
      </c>
      <c r="F30" s="7">
        <f t="shared" si="2"/>
        <v>0</v>
      </c>
      <c r="G30" s="9">
        <f t="shared" si="0"/>
        <v>15</v>
      </c>
      <c r="H30" s="7">
        <f t="shared" ref="H30:M31" si="13">+H31</f>
        <v>3</v>
      </c>
      <c r="I30" s="7">
        <f t="shared" si="13"/>
        <v>3</v>
      </c>
      <c r="J30" s="7">
        <f t="shared" si="13"/>
        <v>3</v>
      </c>
      <c r="K30" s="7">
        <f t="shared" si="13"/>
        <v>3</v>
      </c>
      <c r="L30" s="7">
        <f t="shared" si="13"/>
        <v>3</v>
      </c>
      <c r="M30" s="7">
        <f t="shared" si="13"/>
        <v>0</v>
      </c>
    </row>
    <row r="31" spans="1:13" ht="27" customHeight="1" x14ac:dyDescent="0.15">
      <c r="A31" s="7" t="s">
        <v>14</v>
      </c>
      <c r="B31" s="7" t="s">
        <v>15</v>
      </c>
      <c r="C31" s="7" t="s">
        <v>71</v>
      </c>
      <c r="D31" s="8" t="s">
        <v>72</v>
      </c>
      <c r="E31" s="7">
        <f>+E32</f>
        <v>15</v>
      </c>
      <c r="F31" s="7">
        <f t="shared" si="2"/>
        <v>0</v>
      </c>
      <c r="G31" s="9">
        <f t="shared" si="0"/>
        <v>15</v>
      </c>
      <c r="H31" s="7">
        <f t="shared" si="13"/>
        <v>3</v>
      </c>
      <c r="I31" s="7">
        <f t="shared" si="13"/>
        <v>3</v>
      </c>
      <c r="J31" s="7">
        <f t="shared" si="13"/>
        <v>3</v>
      </c>
      <c r="K31" s="7">
        <f t="shared" si="13"/>
        <v>3</v>
      </c>
      <c r="L31" s="7">
        <f t="shared" si="13"/>
        <v>3</v>
      </c>
      <c r="M31" s="7">
        <f t="shared" si="13"/>
        <v>0</v>
      </c>
    </row>
    <row r="32" spans="1:13" ht="27" customHeight="1" x14ac:dyDescent="0.15">
      <c r="A32" s="7" t="s">
        <v>51</v>
      </c>
      <c r="B32" s="7" t="s">
        <v>73</v>
      </c>
      <c r="C32" s="7" t="s">
        <v>71</v>
      </c>
      <c r="D32" s="8" t="s">
        <v>74</v>
      </c>
      <c r="E32" s="9">
        <v>15</v>
      </c>
      <c r="F32" s="7">
        <f t="shared" si="2"/>
        <v>0</v>
      </c>
      <c r="G32" s="9">
        <f t="shared" si="0"/>
        <v>15</v>
      </c>
      <c r="H32" s="7">
        <v>3</v>
      </c>
      <c r="I32" s="7">
        <v>3</v>
      </c>
      <c r="J32" s="7">
        <v>3</v>
      </c>
      <c r="K32" s="7">
        <v>3</v>
      </c>
      <c r="L32" s="7">
        <v>3</v>
      </c>
      <c r="M32" s="7">
        <v>0</v>
      </c>
    </row>
    <row r="33" spans="1:13" ht="27" customHeight="1" x14ac:dyDescent="0.15">
      <c r="A33" s="7" t="s">
        <v>14</v>
      </c>
      <c r="B33" s="7" t="s">
        <v>15</v>
      </c>
      <c r="C33" s="7" t="s">
        <v>75</v>
      </c>
      <c r="D33" s="8" t="s">
        <v>76</v>
      </c>
      <c r="E33" s="7">
        <f>+E34</f>
        <v>54</v>
      </c>
      <c r="F33" s="7">
        <f t="shared" si="2"/>
        <v>3</v>
      </c>
      <c r="G33" s="9">
        <f t="shared" si="0"/>
        <v>51</v>
      </c>
      <c r="H33" s="7">
        <f t="shared" ref="H33:M34" si="14">+H34</f>
        <v>13</v>
      </c>
      <c r="I33" s="7">
        <f t="shared" si="14"/>
        <v>15</v>
      </c>
      <c r="J33" s="7">
        <f t="shared" si="14"/>
        <v>9</v>
      </c>
      <c r="K33" s="7">
        <f t="shared" si="14"/>
        <v>7</v>
      </c>
      <c r="L33" s="7">
        <f t="shared" si="14"/>
        <v>7</v>
      </c>
      <c r="M33" s="7">
        <f t="shared" si="14"/>
        <v>0</v>
      </c>
    </row>
    <row r="34" spans="1:13" ht="27" customHeight="1" x14ac:dyDescent="0.15">
      <c r="A34" s="7" t="s">
        <v>14</v>
      </c>
      <c r="B34" s="7" t="s">
        <v>15</v>
      </c>
      <c r="C34" s="7" t="s">
        <v>77</v>
      </c>
      <c r="D34" s="8" t="s">
        <v>78</v>
      </c>
      <c r="E34" s="7">
        <f>+E35</f>
        <v>54</v>
      </c>
      <c r="F34" s="7">
        <f t="shared" si="2"/>
        <v>3</v>
      </c>
      <c r="G34" s="9">
        <f t="shared" si="0"/>
        <v>51</v>
      </c>
      <c r="H34" s="7">
        <f t="shared" si="14"/>
        <v>13</v>
      </c>
      <c r="I34" s="7">
        <f t="shared" si="14"/>
        <v>15</v>
      </c>
      <c r="J34" s="7">
        <f t="shared" si="14"/>
        <v>9</v>
      </c>
      <c r="K34" s="7">
        <f t="shared" si="14"/>
        <v>7</v>
      </c>
      <c r="L34" s="7">
        <f t="shared" si="14"/>
        <v>7</v>
      </c>
      <c r="M34" s="7">
        <f t="shared" si="14"/>
        <v>0</v>
      </c>
    </row>
    <row r="35" spans="1:13" ht="27" customHeight="1" x14ac:dyDescent="0.15">
      <c r="A35" s="7" t="s">
        <v>79</v>
      </c>
      <c r="B35" s="7" t="s">
        <v>80</v>
      </c>
      <c r="C35" s="7" t="s">
        <v>77</v>
      </c>
      <c r="D35" s="8" t="s">
        <v>81</v>
      </c>
      <c r="E35" s="9">
        <v>54</v>
      </c>
      <c r="F35" s="7">
        <f t="shared" si="2"/>
        <v>3</v>
      </c>
      <c r="G35" s="9">
        <f t="shared" si="0"/>
        <v>51</v>
      </c>
      <c r="H35" s="7">
        <v>13</v>
      </c>
      <c r="I35" s="7">
        <v>15</v>
      </c>
      <c r="J35" s="7">
        <v>9</v>
      </c>
      <c r="K35" s="7">
        <v>7</v>
      </c>
      <c r="L35" s="7">
        <v>7</v>
      </c>
      <c r="M35" s="7">
        <v>0</v>
      </c>
    </row>
    <row r="36" spans="1:13" ht="27" customHeight="1" x14ac:dyDescent="0.15">
      <c r="A36" s="7" t="s">
        <v>14</v>
      </c>
      <c r="B36" s="7" t="s">
        <v>15</v>
      </c>
      <c r="C36" s="7" t="s">
        <v>82</v>
      </c>
      <c r="D36" s="8" t="s">
        <v>83</v>
      </c>
      <c r="E36" s="7">
        <f>+E37</f>
        <v>63</v>
      </c>
      <c r="F36" s="7">
        <f t="shared" si="2"/>
        <v>-1402</v>
      </c>
      <c r="G36" s="9">
        <f t="shared" si="0"/>
        <v>1465</v>
      </c>
      <c r="H36" s="7">
        <f t="shared" ref="H36:M36" si="15">+H37</f>
        <v>470</v>
      </c>
      <c r="I36" s="7">
        <f t="shared" si="15"/>
        <v>656</v>
      </c>
      <c r="J36" s="7">
        <f t="shared" si="15"/>
        <v>238</v>
      </c>
      <c r="K36" s="7">
        <f t="shared" si="15"/>
        <v>49</v>
      </c>
      <c r="L36" s="7">
        <f t="shared" si="15"/>
        <v>52</v>
      </c>
      <c r="M36" s="7">
        <f t="shared" si="15"/>
        <v>0</v>
      </c>
    </row>
    <row r="37" spans="1:13" ht="27" customHeight="1" x14ac:dyDescent="0.15">
      <c r="A37" s="7" t="s">
        <v>14</v>
      </c>
      <c r="B37" s="7" t="s">
        <v>15</v>
      </c>
      <c r="C37" s="7" t="s">
        <v>84</v>
      </c>
      <c r="D37" s="8" t="s">
        <v>85</v>
      </c>
      <c r="E37" s="7">
        <f>+E38+E39+E40+E41+E42+E43+E44</f>
        <v>63</v>
      </c>
      <c r="F37" s="7">
        <f t="shared" si="2"/>
        <v>-1402</v>
      </c>
      <c r="G37" s="9">
        <f t="shared" ref="G37:G68" si="16">SUM(H37:M37)</f>
        <v>1465</v>
      </c>
      <c r="H37" s="7">
        <f t="shared" ref="H37:M37" si="17">+H38+H39+H40+H41+H42+H43+H44</f>
        <v>470</v>
      </c>
      <c r="I37" s="7">
        <f t="shared" si="17"/>
        <v>656</v>
      </c>
      <c r="J37" s="7">
        <f t="shared" si="17"/>
        <v>238</v>
      </c>
      <c r="K37" s="7">
        <f t="shared" si="17"/>
        <v>49</v>
      </c>
      <c r="L37" s="7">
        <f t="shared" si="17"/>
        <v>52</v>
      </c>
      <c r="M37" s="7">
        <f t="shared" si="17"/>
        <v>0</v>
      </c>
    </row>
    <row r="38" spans="1:13" ht="27" customHeight="1" x14ac:dyDescent="0.15">
      <c r="A38" s="7" t="s">
        <v>51</v>
      </c>
      <c r="B38" s="7" t="s">
        <v>86</v>
      </c>
      <c r="C38" s="7" t="s">
        <v>84</v>
      </c>
      <c r="D38" s="8" t="s">
        <v>87</v>
      </c>
      <c r="E38" s="9">
        <v>29</v>
      </c>
      <c r="F38" s="7">
        <f t="shared" si="2"/>
        <v>24</v>
      </c>
      <c r="G38" s="9">
        <f t="shared" si="16"/>
        <v>5</v>
      </c>
      <c r="H38" s="7">
        <v>1</v>
      </c>
      <c r="I38" s="7">
        <v>4</v>
      </c>
      <c r="J38" s="7">
        <v>0</v>
      </c>
      <c r="K38" s="7">
        <v>0</v>
      </c>
      <c r="L38" s="7">
        <v>0</v>
      </c>
      <c r="M38" s="7">
        <v>0</v>
      </c>
    </row>
    <row r="39" spans="1:13" ht="27" customHeight="1" x14ac:dyDescent="0.15">
      <c r="A39" s="7" t="s">
        <v>51</v>
      </c>
      <c r="B39" s="7" t="s">
        <v>88</v>
      </c>
      <c r="C39" s="7" t="s">
        <v>84</v>
      </c>
      <c r="D39" s="8" t="s">
        <v>89</v>
      </c>
      <c r="E39" s="9">
        <v>34</v>
      </c>
      <c r="F39" s="7">
        <f t="shared" si="2"/>
        <v>2</v>
      </c>
      <c r="G39" s="9">
        <f t="shared" si="16"/>
        <v>32</v>
      </c>
      <c r="H39" s="7">
        <v>10</v>
      </c>
      <c r="I39" s="7">
        <v>10</v>
      </c>
      <c r="J39" s="7">
        <v>6</v>
      </c>
      <c r="K39" s="7">
        <v>3</v>
      </c>
      <c r="L39" s="7">
        <v>3</v>
      </c>
      <c r="M39" s="7">
        <v>0</v>
      </c>
    </row>
    <row r="40" spans="1:13" ht="27" customHeight="1" x14ac:dyDescent="0.15">
      <c r="A40" s="7" t="s">
        <v>90</v>
      </c>
      <c r="B40" s="7" t="s">
        <v>91</v>
      </c>
      <c r="C40" s="7" t="s">
        <v>84</v>
      </c>
      <c r="D40" s="8" t="s">
        <v>92</v>
      </c>
      <c r="E40" s="9"/>
      <c r="F40" s="7">
        <f t="shared" si="2"/>
        <v>-26</v>
      </c>
      <c r="G40" s="9">
        <f t="shared" si="16"/>
        <v>26</v>
      </c>
      <c r="H40" s="7">
        <v>8</v>
      </c>
      <c r="I40" s="7">
        <v>8</v>
      </c>
      <c r="J40" s="7">
        <v>5</v>
      </c>
      <c r="K40" s="7">
        <v>2</v>
      </c>
      <c r="L40" s="7">
        <v>3</v>
      </c>
      <c r="M40" s="7">
        <v>0</v>
      </c>
    </row>
    <row r="41" spans="1:13" ht="27" customHeight="1" x14ac:dyDescent="0.15">
      <c r="A41" s="7" t="s">
        <v>90</v>
      </c>
      <c r="B41" s="7" t="s">
        <v>93</v>
      </c>
      <c r="C41" s="7" t="s">
        <v>84</v>
      </c>
      <c r="D41" s="8" t="s">
        <v>94</v>
      </c>
      <c r="E41" s="9"/>
      <c r="F41" s="7">
        <f t="shared" si="2"/>
        <v>-81</v>
      </c>
      <c r="G41" s="9">
        <f t="shared" si="16"/>
        <v>81</v>
      </c>
      <c r="H41" s="7">
        <v>27</v>
      </c>
      <c r="I41" s="7">
        <v>40</v>
      </c>
      <c r="J41" s="7">
        <v>12</v>
      </c>
      <c r="K41" s="7">
        <v>1</v>
      </c>
      <c r="L41" s="7">
        <v>1</v>
      </c>
      <c r="M41" s="7">
        <v>0</v>
      </c>
    </row>
    <row r="42" spans="1:13" ht="27" customHeight="1" x14ac:dyDescent="0.15">
      <c r="A42" s="7" t="s">
        <v>90</v>
      </c>
      <c r="B42" s="7" t="s">
        <v>95</v>
      </c>
      <c r="C42" s="7" t="s">
        <v>84</v>
      </c>
      <c r="D42" s="8" t="s">
        <v>94</v>
      </c>
      <c r="E42" s="9"/>
      <c r="F42" s="7">
        <f t="shared" si="2"/>
        <v>-73</v>
      </c>
      <c r="G42" s="9">
        <f t="shared" si="16"/>
        <v>73</v>
      </c>
      <c r="H42" s="7">
        <v>12</v>
      </c>
      <c r="I42" s="7">
        <v>5</v>
      </c>
      <c r="J42" s="7">
        <v>9</v>
      </c>
      <c r="K42" s="7">
        <v>25</v>
      </c>
      <c r="L42" s="7">
        <v>22</v>
      </c>
      <c r="M42" s="7">
        <v>0</v>
      </c>
    </row>
    <row r="43" spans="1:13" ht="27" customHeight="1" x14ac:dyDescent="0.15">
      <c r="A43" s="7" t="s">
        <v>90</v>
      </c>
      <c r="B43" s="7" t="s">
        <v>96</v>
      </c>
      <c r="C43" s="7" t="s">
        <v>84</v>
      </c>
      <c r="D43" s="8" t="s">
        <v>97</v>
      </c>
      <c r="E43" s="9"/>
      <c r="F43" s="7">
        <f t="shared" si="2"/>
        <v>-1247</v>
      </c>
      <c r="G43" s="9">
        <f t="shared" si="16"/>
        <v>1247</v>
      </c>
      <c r="H43" s="7">
        <v>412</v>
      </c>
      <c r="I43" s="7">
        <v>589</v>
      </c>
      <c r="J43" s="7">
        <v>205</v>
      </c>
      <c r="K43" s="7">
        <v>18</v>
      </c>
      <c r="L43" s="7">
        <v>23</v>
      </c>
      <c r="M43" s="7">
        <v>0</v>
      </c>
    </row>
    <row r="44" spans="1:13" ht="27" customHeight="1" x14ac:dyDescent="0.15">
      <c r="A44" s="7" t="s">
        <v>98</v>
      </c>
      <c r="B44" s="7" t="s">
        <v>99</v>
      </c>
      <c r="C44" s="7" t="s">
        <v>84</v>
      </c>
      <c r="D44" s="8" t="s">
        <v>100</v>
      </c>
      <c r="E44" s="9"/>
      <c r="F44" s="7">
        <f t="shared" si="2"/>
        <v>-1</v>
      </c>
      <c r="G44" s="9">
        <f t="shared" si="16"/>
        <v>1</v>
      </c>
      <c r="H44" s="7">
        <v>0</v>
      </c>
      <c r="I44" s="7">
        <v>0</v>
      </c>
      <c r="J44" s="7">
        <v>1</v>
      </c>
      <c r="K44" s="7">
        <v>0</v>
      </c>
      <c r="L44" s="7">
        <v>0</v>
      </c>
      <c r="M44" s="7">
        <v>0</v>
      </c>
    </row>
    <row r="45" spans="1:13" ht="27" customHeight="1" x14ac:dyDescent="0.15">
      <c r="A45" s="7" t="s">
        <v>14</v>
      </c>
      <c r="B45" s="7" t="s">
        <v>15</v>
      </c>
      <c r="C45" s="7" t="s">
        <v>101</v>
      </c>
      <c r="D45" s="8" t="s">
        <v>102</v>
      </c>
      <c r="E45" s="7">
        <f>+E46</f>
        <v>20</v>
      </c>
      <c r="F45" s="7">
        <f t="shared" si="2"/>
        <v>0</v>
      </c>
      <c r="G45" s="9">
        <f t="shared" si="16"/>
        <v>20</v>
      </c>
      <c r="H45" s="7">
        <f t="shared" ref="H45:M46" si="18">+H46</f>
        <v>20</v>
      </c>
      <c r="I45" s="7">
        <f t="shared" si="18"/>
        <v>0</v>
      </c>
      <c r="J45" s="7">
        <f t="shared" si="18"/>
        <v>0</v>
      </c>
      <c r="K45" s="7">
        <f t="shared" si="18"/>
        <v>0</v>
      </c>
      <c r="L45" s="7">
        <f t="shared" si="18"/>
        <v>0</v>
      </c>
      <c r="M45" s="7">
        <f t="shared" si="18"/>
        <v>0</v>
      </c>
    </row>
    <row r="46" spans="1:13" ht="27" customHeight="1" x14ac:dyDescent="0.15">
      <c r="A46" s="7" t="s">
        <v>14</v>
      </c>
      <c r="B46" s="7" t="s">
        <v>15</v>
      </c>
      <c r="C46" s="7" t="s">
        <v>103</v>
      </c>
      <c r="D46" s="8" t="s">
        <v>104</v>
      </c>
      <c r="E46" s="7">
        <f>+E47</f>
        <v>20</v>
      </c>
      <c r="F46" s="7">
        <f t="shared" si="2"/>
        <v>0</v>
      </c>
      <c r="G46" s="9">
        <f t="shared" si="16"/>
        <v>20</v>
      </c>
      <c r="H46" s="7">
        <f t="shared" si="18"/>
        <v>20</v>
      </c>
      <c r="I46" s="7">
        <f t="shared" si="18"/>
        <v>0</v>
      </c>
      <c r="J46" s="7">
        <f t="shared" si="18"/>
        <v>0</v>
      </c>
      <c r="K46" s="7">
        <f t="shared" si="18"/>
        <v>0</v>
      </c>
      <c r="L46" s="7">
        <f t="shared" si="18"/>
        <v>0</v>
      </c>
      <c r="M46" s="7">
        <f t="shared" si="18"/>
        <v>0</v>
      </c>
    </row>
    <row r="47" spans="1:13" ht="27" customHeight="1" x14ac:dyDescent="0.15">
      <c r="A47" s="7" t="s">
        <v>51</v>
      </c>
      <c r="B47" s="7" t="s">
        <v>105</v>
      </c>
      <c r="C47" s="7" t="s">
        <v>103</v>
      </c>
      <c r="D47" s="8" t="s">
        <v>106</v>
      </c>
      <c r="E47" s="9">
        <v>20</v>
      </c>
      <c r="F47" s="7">
        <f t="shared" si="2"/>
        <v>0</v>
      </c>
      <c r="G47" s="9">
        <f t="shared" si="16"/>
        <v>20</v>
      </c>
      <c r="H47" s="7">
        <v>20</v>
      </c>
      <c r="I47" s="7">
        <v>0</v>
      </c>
      <c r="J47" s="7">
        <v>0</v>
      </c>
      <c r="K47" s="7">
        <v>0</v>
      </c>
      <c r="L47" s="7">
        <v>0</v>
      </c>
      <c r="M47" s="7">
        <v>0</v>
      </c>
    </row>
    <row r="48" spans="1:13" ht="27" customHeight="1" x14ac:dyDescent="0.15">
      <c r="A48" s="7"/>
      <c r="B48" s="7"/>
      <c r="C48" s="7" t="s">
        <v>107</v>
      </c>
      <c r="D48" s="8" t="s">
        <v>108</v>
      </c>
      <c r="E48" s="9">
        <f>+E49</f>
        <v>10</v>
      </c>
      <c r="F48" s="7">
        <f t="shared" si="2"/>
        <v>10</v>
      </c>
      <c r="G48" s="9">
        <f t="shared" si="16"/>
        <v>0</v>
      </c>
      <c r="H48" s="7"/>
      <c r="I48" s="7"/>
      <c r="J48" s="7"/>
      <c r="K48" s="7"/>
      <c r="L48" s="7"/>
      <c r="M48" s="7"/>
    </row>
    <row r="49" spans="1:13" ht="27" customHeight="1" x14ac:dyDescent="0.15">
      <c r="A49" s="7"/>
      <c r="B49" s="7"/>
      <c r="C49" s="7" t="s">
        <v>109</v>
      </c>
      <c r="D49" s="8" t="s">
        <v>110</v>
      </c>
      <c r="E49" s="9">
        <f>+E50</f>
        <v>10</v>
      </c>
      <c r="F49" s="7">
        <f t="shared" si="2"/>
        <v>10</v>
      </c>
      <c r="G49" s="9">
        <f t="shared" si="16"/>
        <v>0</v>
      </c>
      <c r="H49" s="7"/>
      <c r="I49" s="7"/>
      <c r="J49" s="7"/>
      <c r="K49" s="7"/>
      <c r="L49" s="7"/>
      <c r="M49" s="7"/>
    </row>
    <row r="50" spans="1:13" ht="27" customHeight="1" x14ac:dyDescent="0.15">
      <c r="A50" s="7"/>
      <c r="B50" s="7"/>
      <c r="C50" s="7" t="s">
        <v>111</v>
      </c>
      <c r="D50" s="8" t="s">
        <v>112</v>
      </c>
      <c r="E50" s="9">
        <v>10</v>
      </c>
      <c r="F50" s="7">
        <f t="shared" si="2"/>
        <v>10</v>
      </c>
      <c r="G50" s="9">
        <f t="shared" si="16"/>
        <v>0</v>
      </c>
      <c r="H50" s="7"/>
      <c r="I50" s="7"/>
      <c r="J50" s="7"/>
      <c r="K50" s="7"/>
      <c r="L50" s="7"/>
      <c r="M50" s="7"/>
    </row>
    <row r="51" spans="1:13" ht="27" customHeight="1" x14ac:dyDescent="0.15">
      <c r="A51" s="7" t="s">
        <v>14</v>
      </c>
      <c r="B51" s="7" t="s">
        <v>15</v>
      </c>
      <c r="C51" s="7" t="s">
        <v>113</v>
      </c>
      <c r="D51" s="8" t="s">
        <v>114</v>
      </c>
      <c r="E51" s="7">
        <f>+E52+E55+E57+E60+E63</f>
        <v>4281</v>
      </c>
      <c r="F51" s="7">
        <f t="shared" si="2"/>
        <v>4246</v>
      </c>
      <c r="G51" s="9">
        <f t="shared" si="16"/>
        <v>35</v>
      </c>
      <c r="H51" s="7">
        <f t="shared" ref="H51:M51" si="19">+H52</f>
        <v>0</v>
      </c>
      <c r="I51" s="7">
        <f t="shared" si="19"/>
        <v>10</v>
      </c>
      <c r="J51" s="7">
        <f t="shared" si="19"/>
        <v>5</v>
      </c>
      <c r="K51" s="7">
        <f t="shared" si="19"/>
        <v>0</v>
      </c>
      <c r="L51" s="7">
        <f t="shared" si="19"/>
        <v>20</v>
      </c>
      <c r="M51" s="7">
        <f t="shared" si="19"/>
        <v>0</v>
      </c>
    </row>
    <row r="52" spans="1:13" ht="27" customHeight="1" x14ac:dyDescent="0.15">
      <c r="A52" s="7" t="s">
        <v>14</v>
      </c>
      <c r="B52" s="7" t="s">
        <v>15</v>
      </c>
      <c r="C52" s="7" t="s">
        <v>115</v>
      </c>
      <c r="D52" s="8" t="s">
        <v>116</v>
      </c>
      <c r="E52" s="7">
        <f>+E53</f>
        <v>400</v>
      </c>
      <c r="F52" s="7">
        <f t="shared" si="2"/>
        <v>365</v>
      </c>
      <c r="G52" s="9">
        <f t="shared" si="16"/>
        <v>35</v>
      </c>
      <c r="H52" s="7">
        <f t="shared" ref="H52:M52" si="20">+H57</f>
        <v>0</v>
      </c>
      <c r="I52" s="7">
        <f t="shared" si="20"/>
        <v>10</v>
      </c>
      <c r="J52" s="7">
        <f t="shared" si="20"/>
        <v>5</v>
      </c>
      <c r="K52" s="7">
        <f t="shared" si="20"/>
        <v>0</v>
      </c>
      <c r="L52" s="7">
        <f t="shared" si="20"/>
        <v>20</v>
      </c>
      <c r="M52" s="7">
        <f t="shared" si="20"/>
        <v>0</v>
      </c>
    </row>
    <row r="53" spans="1:13" ht="27" customHeight="1" x14ac:dyDescent="0.15">
      <c r="A53" s="7"/>
      <c r="B53" s="7"/>
      <c r="C53" s="7">
        <v>2040202</v>
      </c>
      <c r="D53" s="8" t="s">
        <v>117</v>
      </c>
      <c r="E53" s="9">
        <f>+E54</f>
        <v>400</v>
      </c>
      <c r="F53" s="7">
        <f t="shared" si="2"/>
        <v>400</v>
      </c>
      <c r="G53" s="9">
        <f t="shared" si="16"/>
        <v>0</v>
      </c>
      <c r="H53" s="7"/>
      <c r="I53" s="7"/>
      <c r="J53" s="7"/>
      <c r="K53" s="7"/>
      <c r="L53" s="7"/>
      <c r="M53" s="7"/>
    </row>
    <row r="54" spans="1:13" ht="27" customHeight="1" x14ac:dyDescent="0.15">
      <c r="A54" s="7"/>
      <c r="B54" s="7"/>
      <c r="C54" s="7">
        <v>2040202</v>
      </c>
      <c r="D54" s="8" t="s">
        <v>118</v>
      </c>
      <c r="E54" s="9">
        <v>400</v>
      </c>
      <c r="F54" s="7">
        <f t="shared" si="2"/>
        <v>400</v>
      </c>
      <c r="G54" s="9">
        <f t="shared" si="16"/>
        <v>0</v>
      </c>
      <c r="H54" s="7"/>
      <c r="I54" s="7"/>
      <c r="J54" s="7"/>
      <c r="K54" s="7"/>
      <c r="L54" s="7"/>
      <c r="M54" s="7"/>
    </row>
    <row r="55" spans="1:13" ht="27" customHeight="1" x14ac:dyDescent="0.15">
      <c r="A55" s="7"/>
      <c r="B55" s="7"/>
      <c r="C55" s="7">
        <v>2040206</v>
      </c>
      <c r="D55" s="8" t="s">
        <v>119</v>
      </c>
      <c r="E55" s="9">
        <f>+E56</f>
        <v>200</v>
      </c>
      <c r="F55" s="7">
        <f t="shared" si="2"/>
        <v>200</v>
      </c>
      <c r="G55" s="9">
        <f t="shared" si="16"/>
        <v>0</v>
      </c>
      <c r="H55" s="7"/>
      <c r="I55" s="7"/>
      <c r="J55" s="7"/>
      <c r="K55" s="7"/>
      <c r="L55" s="7"/>
      <c r="M55" s="7"/>
    </row>
    <row r="56" spans="1:13" ht="27" customHeight="1" x14ac:dyDescent="0.15">
      <c r="A56" s="7"/>
      <c r="B56" s="7"/>
      <c r="C56" s="7">
        <v>2040206</v>
      </c>
      <c r="D56" s="8" t="s">
        <v>120</v>
      </c>
      <c r="E56" s="9">
        <v>200</v>
      </c>
      <c r="F56" s="7">
        <f t="shared" si="2"/>
        <v>200</v>
      </c>
      <c r="G56" s="9">
        <f t="shared" si="16"/>
        <v>0</v>
      </c>
      <c r="H56" s="7"/>
      <c r="I56" s="7"/>
      <c r="J56" s="7"/>
      <c r="K56" s="7"/>
      <c r="L56" s="7"/>
      <c r="M56" s="7"/>
    </row>
    <row r="57" spans="1:13" ht="27" customHeight="1" x14ac:dyDescent="0.15">
      <c r="A57" s="7" t="s">
        <v>14</v>
      </c>
      <c r="B57" s="7" t="s">
        <v>15</v>
      </c>
      <c r="C57" s="7" t="s">
        <v>121</v>
      </c>
      <c r="D57" s="8" t="s">
        <v>122</v>
      </c>
      <c r="E57" s="7">
        <f>+E58+E59</f>
        <v>110</v>
      </c>
      <c r="F57" s="7">
        <f t="shared" si="2"/>
        <v>75</v>
      </c>
      <c r="G57" s="9">
        <f t="shared" si="16"/>
        <v>35</v>
      </c>
      <c r="H57" s="7">
        <f t="shared" ref="H57:M57" si="21">+H58+H59</f>
        <v>0</v>
      </c>
      <c r="I57" s="7">
        <f t="shared" si="21"/>
        <v>10</v>
      </c>
      <c r="J57" s="7">
        <f t="shared" si="21"/>
        <v>5</v>
      </c>
      <c r="K57" s="7">
        <f t="shared" si="21"/>
        <v>0</v>
      </c>
      <c r="L57" s="7">
        <f t="shared" si="21"/>
        <v>20</v>
      </c>
      <c r="M57" s="7">
        <f t="shared" si="21"/>
        <v>0</v>
      </c>
    </row>
    <row r="58" spans="1:13" ht="27" customHeight="1" x14ac:dyDescent="0.15">
      <c r="A58" s="7" t="s">
        <v>123</v>
      </c>
      <c r="B58" s="7" t="s">
        <v>124</v>
      </c>
      <c r="C58" s="7" t="s">
        <v>121</v>
      </c>
      <c r="D58" s="8" t="s">
        <v>125</v>
      </c>
      <c r="E58" s="9">
        <v>45</v>
      </c>
      <c r="F58" s="7">
        <f t="shared" si="2"/>
        <v>20</v>
      </c>
      <c r="G58" s="9">
        <f t="shared" si="16"/>
        <v>25</v>
      </c>
      <c r="H58" s="7">
        <v>0</v>
      </c>
      <c r="I58" s="7">
        <v>5</v>
      </c>
      <c r="J58" s="7">
        <v>0</v>
      </c>
      <c r="K58" s="7">
        <v>0</v>
      </c>
      <c r="L58" s="7">
        <v>20</v>
      </c>
      <c r="M58" s="7">
        <v>0</v>
      </c>
    </row>
    <row r="59" spans="1:13" ht="27" customHeight="1" x14ac:dyDescent="0.15">
      <c r="A59" s="7" t="s">
        <v>126</v>
      </c>
      <c r="B59" s="7" t="s">
        <v>127</v>
      </c>
      <c r="C59" s="7" t="s">
        <v>121</v>
      </c>
      <c r="D59" s="8" t="s">
        <v>128</v>
      </c>
      <c r="E59" s="9">
        <v>65</v>
      </c>
      <c r="F59" s="7">
        <f t="shared" si="2"/>
        <v>55</v>
      </c>
      <c r="G59" s="9">
        <f t="shared" si="16"/>
        <v>10</v>
      </c>
      <c r="H59" s="7">
        <v>0</v>
      </c>
      <c r="I59" s="7">
        <v>5</v>
      </c>
      <c r="J59" s="7">
        <v>5</v>
      </c>
      <c r="K59" s="7">
        <v>0</v>
      </c>
      <c r="L59" s="7">
        <v>0</v>
      </c>
      <c r="M59" s="7">
        <v>0</v>
      </c>
    </row>
    <row r="60" spans="1:13" ht="27" customHeight="1" x14ac:dyDescent="0.15">
      <c r="A60" s="7"/>
      <c r="B60" s="7"/>
      <c r="C60" s="7">
        <v>2040212</v>
      </c>
      <c r="D60" s="8" t="s">
        <v>129</v>
      </c>
      <c r="E60" s="9">
        <f>+E61+E62</f>
        <v>2305</v>
      </c>
      <c r="F60" s="7">
        <f t="shared" si="2"/>
        <v>2305</v>
      </c>
      <c r="G60" s="9">
        <f t="shared" si="16"/>
        <v>0</v>
      </c>
      <c r="H60" s="7"/>
      <c r="I60" s="7"/>
      <c r="J60" s="7"/>
      <c r="K60" s="7"/>
      <c r="L60" s="7"/>
      <c r="M60" s="7"/>
    </row>
    <row r="61" spans="1:13" ht="27" customHeight="1" x14ac:dyDescent="0.15">
      <c r="A61" s="7"/>
      <c r="B61" s="7"/>
      <c r="C61" s="7">
        <v>2040212</v>
      </c>
      <c r="D61" s="8" t="s">
        <v>130</v>
      </c>
      <c r="E61" s="9">
        <v>1855</v>
      </c>
      <c r="F61" s="7">
        <f t="shared" si="2"/>
        <v>1855</v>
      </c>
      <c r="G61" s="9">
        <f t="shared" si="16"/>
        <v>0</v>
      </c>
      <c r="H61" s="7"/>
      <c r="I61" s="7"/>
      <c r="J61" s="7"/>
      <c r="K61" s="7"/>
      <c r="L61" s="7"/>
      <c r="M61" s="7"/>
    </row>
    <row r="62" spans="1:13" ht="27" customHeight="1" x14ac:dyDescent="0.15">
      <c r="A62" s="7"/>
      <c r="B62" s="7"/>
      <c r="C62" s="7">
        <v>2040212</v>
      </c>
      <c r="D62" s="8" t="s">
        <v>131</v>
      </c>
      <c r="E62" s="9">
        <v>450</v>
      </c>
      <c r="F62" s="7">
        <f t="shared" si="2"/>
        <v>450</v>
      </c>
      <c r="G62" s="9">
        <f t="shared" si="16"/>
        <v>0</v>
      </c>
      <c r="H62" s="7"/>
      <c r="I62" s="7"/>
      <c r="J62" s="7"/>
      <c r="K62" s="7"/>
      <c r="L62" s="7"/>
      <c r="M62" s="7"/>
    </row>
    <row r="63" spans="1:13" ht="27" customHeight="1" x14ac:dyDescent="0.15">
      <c r="A63" s="7"/>
      <c r="B63" s="7"/>
      <c r="C63" s="7">
        <v>2040217</v>
      </c>
      <c r="D63" s="8" t="s">
        <v>132</v>
      </c>
      <c r="E63" s="9">
        <f>+E64</f>
        <v>1266</v>
      </c>
      <c r="F63" s="7">
        <f t="shared" si="2"/>
        <v>1266</v>
      </c>
      <c r="G63" s="9">
        <f t="shared" si="16"/>
        <v>0</v>
      </c>
      <c r="H63" s="7"/>
      <c r="I63" s="7"/>
      <c r="J63" s="7"/>
      <c r="K63" s="7"/>
      <c r="L63" s="7"/>
      <c r="M63" s="7"/>
    </row>
    <row r="64" spans="1:13" ht="27" customHeight="1" x14ac:dyDescent="0.15">
      <c r="A64" s="7"/>
      <c r="B64" s="7"/>
      <c r="C64" s="7">
        <v>2040217</v>
      </c>
      <c r="D64" s="8" t="s">
        <v>133</v>
      </c>
      <c r="E64" s="9">
        <v>1266</v>
      </c>
      <c r="F64" s="7">
        <f t="shared" si="2"/>
        <v>1266</v>
      </c>
      <c r="G64" s="9">
        <f t="shared" si="16"/>
        <v>0</v>
      </c>
      <c r="H64" s="7"/>
      <c r="I64" s="7"/>
      <c r="J64" s="7"/>
      <c r="K64" s="7"/>
      <c r="L64" s="7"/>
      <c r="M64" s="7"/>
    </row>
    <row r="65" spans="1:13" ht="27" customHeight="1" x14ac:dyDescent="0.15">
      <c r="A65" s="7" t="s">
        <v>14</v>
      </c>
      <c r="B65" s="7" t="s">
        <v>15</v>
      </c>
      <c r="C65" s="7" t="s">
        <v>134</v>
      </c>
      <c r="D65" s="8" t="s">
        <v>135</v>
      </c>
      <c r="E65" s="7">
        <f>+E66+E72+E95+E106+E112+E116+E117+E122</f>
        <v>7758</v>
      </c>
      <c r="F65" s="7">
        <f t="shared" si="2"/>
        <v>560</v>
      </c>
      <c r="G65" s="9">
        <f t="shared" si="16"/>
        <v>7198</v>
      </c>
      <c r="H65" s="7">
        <f t="shared" ref="H65:M65" si="22">+H66+H72+H95+H106+H112+H117+H122</f>
        <v>1696</v>
      </c>
      <c r="I65" s="7">
        <f t="shared" si="22"/>
        <v>3473</v>
      </c>
      <c r="J65" s="7">
        <f t="shared" si="22"/>
        <v>649</v>
      </c>
      <c r="K65" s="7">
        <f t="shared" si="22"/>
        <v>590</v>
      </c>
      <c r="L65" s="7">
        <f t="shared" si="22"/>
        <v>675</v>
      </c>
      <c r="M65" s="7">
        <f t="shared" si="22"/>
        <v>115</v>
      </c>
    </row>
    <row r="66" spans="1:13" ht="27" customHeight="1" x14ac:dyDescent="0.15">
      <c r="A66" s="7" t="s">
        <v>14</v>
      </c>
      <c r="B66" s="7" t="s">
        <v>15</v>
      </c>
      <c r="C66" s="7" t="s">
        <v>136</v>
      </c>
      <c r="D66" s="8" t="s">
        <v>137</v>
      </c>
      <c r="E66" s="7">
        <f>+E67</f>
        <v>57</v>
      </c>
      <c r="F66" s="7">
        <f t="shared" si="2"/>
        <v>-758</v>
      </c>
      <c r="G66" s="9">
        <f t="shared" si="16"/>
        <v>815</v>
      </c>
      <c r="H66" s="7">
        <f t="shared" ref="H66:M66" si="23">+H67</f>
        <v>226</v>
      </c>
      <c r="I66" s="7">
        <f t="shared" si="23"/>
        <v>223</v>
      </c>
      <c r="J66" s="7">
        <f t="shared" si="23"/>
        <v>84</v>
      </c>
      <c r="K66" s="7">
        <f t="shared" si="23"/>
        <v>121</v>
      </c>
      <c r="L66" s="7">
        <f t="shared" si="23"/>
        <v>127</v>
      </c>
      <c r="M66" s="7">
        <f t="shared" si="23"/>
        <v>34</v>
      </c>
    </row>
    <row r="67" spans="1:13" ht="27" customHeight="1" x14ac:dyDescent="0.15">
      <c r="A67" s="7" t="s">
        <v>14</v>
      </c>
      <c r="B67" s="7" t="s">
        <v>15</v>
      </c>
      <c r="C67" s="7" t="s">
        <v>138</v>
      </c>
      <c r="D67" s="8" t="s">
        <v>139</v>
      </c>
      <c r="E67" s="7">
        <f>+E70+E71</f>
        <v>57</v>
      </c>
      <c r="F67" s="7">
        <f t="shared" si="2"/>
        <v>-758</v>
      </c>
      <c r="G67" s="9">
        <f t="shared" si="16"/>
        <v>815</v>
      </c>
      <c r="H67" s="7">
        <f t="shared" ref="H67:M67" si="24">+H68+H69+H71</f>
        <v>226</v>
      </c>
      <c r="I67" s="7">
        <f t="shared" si="24"/>
        <v>223</v>
      </c>
      <c r="J67" s="7">
        <f t="shared" si="24"/>
        <v>84</v>
      </c>
      <c r="K67" s="7">
        <f t="shared" si="24"/>
        <v>121</v>
      </c>
      <c r="L67" s="7">
        <f t="shared" si="24"/>
        <v>127</v>
      </c>
      <c r="M67" s="7">
        <f t="shared" si="24"/>
        <v>34</v>
      </c>
    </row>
    <row r="68" spans="1:13" ht="27" customHeight="1" x14ac:dyDescent="0.15">
      <c r="A68" s="7" t="s">
        <v>140</v>
      </c>
      <c r="B68" s="7" t="s">
        <v>141</v>
      </c>
      <c r="C68" s="7" t="s">
        <v>138</v>
      </c>
      <c r="D68" s="8" t="s">
        <v>142</v>
      </c>
      <c r="E68" s="9"/>
      <c r="F68" s="7">
        <f t="shared" si="2"/>
        <v>-24</v>
      </c>
      <c r="G68" s="9">
        <f t="shared" si="16"/>
        <v>24</v>
      </c>
      <c r="H68" s="7">
        <v>7</v>
      </c>
      <c r="I68" s="7">
        <v>7</v>
      </c>
      <c r="J68" s="7">
        <v>5</v>
      </c>
      <c r="K68" s="7">
        <v>1</v>
      </c>
      <c r="L68" s="7">
        <v>3</v>
      </c>
      <c r="M68" s="7">
        <v>1</v>
      </c>
    </row>
    <row r="69" spans="1:13" ht="27" customHeight="1" x14ac:dyDescent="0.15">
      <c r="A69" s="7" t="s">
        <v>140</v>
      </c>
      <c r="B69" s="7" t="s">
        <v>143</v>
      </c>
      <c r="C69" s="7" t="s">
        <v>138</v>
      </c>
      <c r="D69" s="8" t="s">
        <v>144</v>
      </c>
      <c r="E69" s="9"/>
      <c r="F69" s="7">
        <f t="shared" si="2"/>
        <v>-746</v>
      </c>
      <c r="G69" s="9">
        <f t="shared" ref="G69:G95" si="25">SUM(H69:M69)</f>
        <v>746</v>
      </c>
      <c r="H69" s="7">
        <v>213</v>
      </c>
      <c r="I69" s="7">
        <v>208</v>
      </c>
      <c r="J69" s="7">
        <v>71</v>
      </c>
      <c r="K69" s="7">
        <v>112</v>
      </c>
      <c r="L69" s="7">
        <v>116</v>
      </c>
      <c r="M69" s="7">
        <v>26</v>
      </c>
    </row>
    <row r="70" spans="1:13" ht="27" customHeight="1" x14ac:dyDescent="0.15">
      <c r="A70" s="7"/>
      <c r="B70" s="7"/>
      <c r="C70" s="7" t="s">
        <v>138</v>
      </c>
      <c r="D70" s="8" t="s">
        <v>145</v>
      </c>
      <c r="E70" s="9">
        <v>5</v>
      </c>
      <c r="F70" s="7">
        <f t="shared" ref="F70:F133" si="26">+E70-G70</f>
        <v>5</v>
      </c>
      <c r="G70" s="9">
        <f t="shared" si="25"/>
        <v>0</v>
      </c>
      <c r="H70" s="7"/>
      <c r="I70" s="7"/>
      <c r="J70" s="7"/>
      <c r="K70" s="7"/>
      <c r="L70" s="7"/>
      <c r="M70" s="7"/>
    </row>
    <row r="71" spans="1:13" ht="27" customHeight="1" x14ac:dyDescent="0.15">
      <c r="A71" s="7" t="s">
        <v>146</v>
      </c>
      <c r="B71" s="7" t="s">
        <v>147</v>
      </c>
      <c r="C71" s="7" t="s">
        <v>138</v>
      </c>
      <c r="D71" s="8" t="s">
        <v>148</v>
      </c>
      <c r="E71" s="9">
        <v>52</v>
      </c>
      <c r="F71" s="7">
        <f t="shared" si="26"/>
        <v>7</v>
      </c>
      <c r="G71" s="9">
        <f t="shared" si="25"/>
        <v>45</v>
      </c>
      <c r="H71" s="7">
        <v>6</v>
      </c>
      <c r="I71" s="7">
        <v>8</v>
      </c>
      <c r="J71" s="7">
        <v>8</v>
      </c>
      <c r="K71" s="7">
        <v>8</v>
      </c>
      <c r="L71" s="7">
        <v>8</v>
      </c>
      <c r="M71" s="7">
        <v>7</v>
      </c>
    </row>
    <row r="72" spans="1:13" ht="27" customHeight="1" x14ac:dyDescent="0.15">
      <c r="A72" s="7" t="s">
        <v>14</v>
      </c>
      <c r="B72" s="7" t="s">
        <v>15</v>
      </c>
      <c r="C72" s="7" t="s">
        <v>149</v>
      </c>
      <c r="D72" s="8" t="s">
        <v>150</v>
      </c>
      <c r="E72" s="9">
        <f>+E73+E82+E88</f>
        <v>3854</v>
      </c>
      <c r="F72" s="7">
        <f t="shared" si="26"/>
        <v>75</v>
      </c>
      <c r="G72" s="9">
        <f t="shared" si="25"/>
        <v>3779</v>
      </c>
      <c r="H72" s="7">
        <f t="shared" ref="H72:M72" si="27">+H73+H82+H88</f>
        <v>1204</v>
      </c>
      <c r="I72" s="7">
        <f t="shared" si="27"/>
        <v>1219</v>
      </c>
      <c r="J72" s="7">
        <f t="shared" si="27"/>
        <v>345</v>
      </c>
      <c r="K72" s="7">
        <f t="shared" si="27"/>
        <v>422</v>
      </c>
      <c r="L72" s="7">
        <f t="shared" si="27"/>
        <v>520</v>
      </c>
      <c r="M72" s="7">
        <f t="shared" si="27"/>
        <v>69</v>
      </c>
    </row>
    <row r="73" spans="1:13" ht="27" customHeight="1" x14ac:dyDescent="0.15">
      <c r="A73" s="7" t="s">
        <v>14</v>
      </c>
      <c r="B73" s="7" t="s">
        <v>15</v>
      </c>
      <c r="C73" s="7" t="s">
        <v>151</v>
      </c>
      <c r="D73" s="8" t="s">
        <v>152</v>
      </c>
      <c r="E73" s="9">
        <v>2237</v>
      </c>
      <c r="F73" s="7">
        <f t="shared" si="26"/>
        <v>-1</v>
      </c>
      <c r="G73" s="9">
        <f t="shared" si="25"/>
        <v>2238</v>
      </c>
      <c r="H73" s="7">
        <f t="shared" ref="H73:M73" si="28">+H74+H75+H76+H77+H78+H79+H80+H81</f>
        <v>579</v>
      </c>
      <c r="I73" s="7">
        <f t="shared" si="28"/>
        <v>531</v>
      </c>
      <c r="J73" s="7">
        <f t="shared" si="28"/>
        <v>256</v>
      </c>
      <c r="K73" s="7">
        <f t="shared" si="28"/>
        <v>390</v>
      </c>
      <c r="L73" s="7">
        <f t="shared" si="28"/>
        <v>416</v>
      </c>
      <c r="M73" s="7">
        <f t="shared" si="28"/>
        <v>66</v>
      </c>
    </row>
    <row r="74" spans="1:13" ht="27" customHeight="1" x14ac:dyDescent="0.15">
      <c r="A74" s="7" t="s">
        <v>140</v>
      </c>
      <c r="B74" s="7" t="s">
        <v>153</v>
      </c>
      <c r="C74" s="7" t="s">
        <v>151</v>
      </c>
      <c r="D74" s="8" t="s">
        <v>154</v>
      </c>
      <c r="E74" s="9"/>
      <c r="F74" s="7">
        <f t="shared" si="26"/>
        <v>-96</v>
      </c>
      <c r="G74" s="9">
        <f t="shared" si="25"/>
        <v>96</v>
      </c>
      <c r="H74" s="7">
        <v>26</v>
      </c>
      <c r="I74" s="7">
        <v>18</v>
      </c>
      <c r="J74" s="7">
        <v>10</v>
      </c>
      <c r="K74" s="7">
        <v>16</v>
      </c>
      <c r="L74" s="7">
        <v>19</v>
      </c>
      <c r="M74" s="7">
        <v>7</v>
      </c>
    </row>
    <row r="75" spans="1:13" ht="27" customHeight="1" x14ac:dyDescent="0.15">
      <c r="A75" s="7" t="s">
        <v>140</v>
      </c>
      <c r="B75" s="7" t="s">
        <v>155</v>
      </c>
      <c r="C75" s="7" t="s">
        <v>151</v>
      </c>
      <c r="D75" s="8" t="s">
        <v>156</v>
      </c>
      <c r="E75" s="9"/>
      <c r="F75" s="7">
        <f t="shared" si="26"/>
        <v>-74</v>
      </c>
      <c r="G75" s="9">
        <f t="shared" si="25"/>
        <v>74</v>
      </c>
      <c r="H75" s="7">
        <v>20</v>
      </c>
      <c r="I75" s="7">
        <v>14</v>
      </c>
      <c r="J75" s="7">
        <v>8</v>
      </c>
      <c r="K75" s="7">
        <v>12</v>
      </c>
      <c r="L75" s="7">
        <v>14</v>
      </c>
      <c r="M75" s="7">
        <v>6</v>
      </c>
    </row>
    <row r="76" spans="1:13" ht="27" customHeight="1" x14ac:dyDescent="0.15">
      <c r="A76" s="7" t="s">
        <v>140</v>
      </c>
      <c r="B76" s="7" t="s">
        <v>157</v>
      </c>
      <c r="C76" s="7" t="s">
        <v>151</v>
      </c>
      <c r="D76" s="8" t="s">
        <v>158</v>
      </c>
      <c r="E76" s="9"/>
      <c r="F76" s="7">
        <f t="shared" si="26"/>
        <v>-174</v>
      </c>
      <c r="G76" s="9">
        <f t="shared" si="25"/>
        <v>174</v>
      </c>
      <c r="H76" s="7">
        <v>47</v>
      </c>
      <c r="I76" s="7">
        <v>33</v>
      </c>
      <c r="J76" s="7">
        <v>18</v>
      </c>
      <c r="K76" s="7">
        <v>29</v>
      </c>
      <c r="L76" s="7">
        <v>34</v>
      </c>
      <c r="M76" s="7">
        <v>13</v>
      </c>
    </row>
    <row r="77" spans="1:13" ht="27" customHeight="1" x14ac:dyDescent="0.15">
      <c r="A77" s="7" t="s">
        <v>159</v>
      </c>
      <c r="B77" s="7" t="s">
        <v>160</v>
      </c>
      <c r="C77" s="7" t="s">
        <v>151</v>
      </c>
      <c r="D77" s="8" t="s">
        <v>161</v>
      </c>
      <c r="E77" s="9"/>
      <c r="F77" s="7">
        <f t="shared" si="26"/>
        <v>-1311</v>
      </c>
      <c r="G77" s="9">
        <f t="shared" si="25"/>
        <v>1311</v>
      </c>
      <c r="H77" s="7">
        <v>337</v>
      </c>
      <c r="I77" s="7">
        <v>362</v>
      </c>
      <c r="J77" s="7">
        <v>114</v>
      </c>
      <c r="K77" s="7">
        <v>230</v>
      </c>
      <c r="L77" s="7">
        <v>241</v>
      </c>
      <c r="M77" s="7">
        <v>27</v>
      </c>
    </row>
    <row r="78" spans="1:13" ht="27" customHeight="1" x14ac:dyDescent="0.15">
      <c r="A78" s="7" t="s">
        <v>162</v>
      </c>
      <c r="B78" s="7" t="s">
        <v>163</v>
      </c>
      <c r="C78" s="7" t="s">
        <v>151</v>
      </c>
      <c r="D78" s="8" t="s">
        <v>164</v>
      </c>
      <c r="E78" s="9"/>
      <c r="F78" s="7">
        <f t="shared" si="26"/>
        <v>-14</v>
      </c>
      <c r="G78" s="9">
        <f t="shared" si="25"/>
        <v>14</v>
      </c>
      <c r="H78" s="7">
        <v>4</v>
      </c>
      <c r="I78" s="7">
        <v>3</v>
      </c>
      <c r="J78" s="7">
        <v>1</v>
      </c>
      <c r="K78" s="7">
        <v>2</v>
      </c>
      <c r="L78" s="7">
        <v>3</v>
      </c>
      <c r="M78" s="7">
        <v>1</v>
      </c>
    </row>
    <row r="79" spans="1:13" ht="27" customHeight="1" x14ac:dyDescent="0.15">
      <c r="A79" s="7" t="s">
        <v>162</v>
      </c>
      <c r="B79" s="7" t="s">
        <v>165</v>
      </c>
      <c r="C79" s="7" t="s">
        <v>151</v>
      </c>
      <c r="D79" s="8" t="s">
        <v>166</v>
      </c>
      <c r="E79" s="9"/>
      <c r="F79" s="7">
        <f t="shared" si="26"/>
        <v>-20</v>
      </c>
      <c r="G79" s="9">
        <f t="shared" si="25"/>
        <v>20</v>
      </c>
      <c r="H79" s="7">
        <v>5</v>
      </c>
      <c r="I79" s="7">
        <v>4</v>
      </c>
      <c r="J79" s="7">
        <v>2</v>
      </c>
      <c r="K79" s="7">
        <v>3</v>
      </c>
      <c r="L79" s="7">
        <v>4</v>
      </c>
      <c r="M79" s="7">
        <v>2</v>
      </c>
    </row>
    <row r="80" spans="1:13" ht="27" customHeight="1" x14ac:dyDescent="0.15">
      <c r="A80" s="7" t="s">
        <v>167</v>
      </c>
      <c r="B80" s="7" t="s">
        <v>168</v>
      </c>
      <c r="C80" s="7" t="s">
        <v>151</v>
      </c>
      <c r="D80" s="8" t="s">
        <v>169</v>
      </c>
      <c r="E80" s="9"/>
      <c r="F80" s="7">
        <f t="shared" si="26"/>
        <v>-419</v>
      </c>
      <c r="G80" s="9">
        <f t="shared" si="25"/>
        <v>419</v>
      </c>
      <c r="H80" s="7">
        <v>105</v>
      </c>
      <c r="I80" s="7">
        <v>72</v>
      </c>
      <c r="J80" s="7">
        <v>89</v>
      </c>
      <c r="K80" s="7">
        <v>77</v>
      </c>
      <c r="L80" s="7">
        <v>76</v>
      </c>
      <c r="M80" s="7">
        <v>0</v>
      </c>
    </row>
    <row r="81" spans="1:13" ht="27" customHeight="1" x14ac:dyDescent="0.15">
      <c r="A81" s="7" t="s">
        <v>170</v>
      </c>
      <c r="B81" s="7" t="s">
        <v>171</v>
      </c>
      <c r="C81" s="7" t="s">
        <v>151</v>
      </c>
      <c r="D81" s="8" t="s">
        <v>166</v>
      </c>
      <c r="E81" s="9"/>
      <c r="F81" s="7">
        <f t="shared" si="26"/>
        <v>-130</v>
      </c>
      <c r="G81" s="9">
        <f t="shared" si="25"/>
        <v>130</v>
      </c>
      <c r="H81" s="7">
        <v>35</v>
      </c>
      <c r="I81" s="7">
        <v>25</v>
      </c>
      <c r="J81" s="7">
        <v>14</v>
      </c>
      <c r="K81" s="7">
        <v>21</v>
      </c>
      <c r="L81" s="7">
        <v>25</v>
      </c>
      <c r="M81" s="7">
        <v>10</v>
      </c>
    </row>
    <row r="82" spans="1:13" ht="27" customHeight="1" x14ac:dyDescent="0.15">
      <c r="A82" s="7" t="s">
        <v>14</v>
      </c>
      <c r="B82" s="7" t="s">
        <v>15</v>
      </c>
      <c r="C82" s="7" t="s">
        <v>172</v>
      </c>
      <c r="D82" s="8" t="s">
        <v>173</v>
      </c>
      <c r="E82" s="9">
        <v>671</v>
      </c>
      <c r="F82" s="7">
        <f t="shared" si="26"/>
        <v>166</v>
      </c>
      <c r="G82" s="9">
        <f t="shared" si="25"/>
        <v>505</v>
      </c>
      <c r="H82" s="7">
        <f t="shared" ref="H82:M82" si="29">SUM(H83:H87)</f>
        <v>163</v>
      </c>
      <c r="I82" s="7">
        <f t="shared" si="29"/>
        <v>154</v>
      </c>
      <c r="J82" s="7">
        <f t="shared" si="29"/>
        <v>78</v>
      </c>
      <c r="K82" s="7">
        <f t="shared" si="29"/>
        <v>20</v>
      </c>
      <c r="L82" s="7">
        <f t="shared" si="29"/>
        <v>90</v>
      </c>
      <c r="M82" s="7">
        <f t="shared" si="29"/>
        <v>0</v>
      </c>
    </row>
    <row r="83" spans="1:13" ht="27" customHeight="1" x14ac:dyDescent="0.15">
      <c r="A83" s="7" t="s">
        <v>140</v>
      </c>
      <c r="B83" s="7" t="s">
        <v>174</v>
      </c>
      <c r="C83" s="7" t="s">
        <v>172</v>
      </c>
      <c r="D83" s="8" t="s">
        <v>175</v>
      </c>
      <c r="E83" s="9"/>
      <c r="F83" s="7">
        <f t="shared" si="26"/>
        <v>-385</v>
      </c>
      <c r="G83" s="9">
        <f t="shared" si="25"/>
        <v>385</v>
      </c>
      <c r="H83" s="7">
        <v>104</v>
      </c>
      <c r="I83" s="7">
        <v>118</v>
      </c>
      <c r="J83" s="7">
        <v>63</v>
      </c>
      <c r="K83" s="7">
        <v>20</v>
      </c>
      <c r="L83" s="7">
        <v>80</v>
      </c>
      <c r="M83" s="7">
        <v>0</v>
      </c>
    </row>
    <row r="84" spans="1:13" ht="27" customHeight="1" x14ac:dyDescent="0.15">
      <c r="A84" s="7" t="s">
        <v>140</v>
      </c>
      <c r="B84" s="7" t="s">
        <v>176</v>
      </c>
      <c r="C84" s="7" t="s">
        <v>172</v>
      </c>
      <c r="D84" s="8" t="s">
        <v>175</v>
      </c>
      <c r="E84" s="9"/>
      <c r="F84" s="7">
        <f t="shared" si="26"/>
        <v>-39</v>
      </c>
      <c r="G84" s="9">
        <f t="shared" si="25"/>
        <v>39</v>
      </c>
      <c r="H84" s="7">
        <v>19</v>
      </c>
      <c r="I84" s="7">
        <v>12</v>
      </c>
      <c r="J84" s="7">
        <v>6</v>
      </c>
      <c r="K84" s="7">
        <v>0</v>
      </c>
      <c r="L84" s="7">
        <v>2</v>
      </c>
      <c r="M84" s="7">
        <v>0</v>
      </c>
    </row>
    <row r="85" spans="1:13" ht="27" customHeight="1" x14ac:dyDescent="0.15">
      <c r="A85" s="7" t="s">
        <v>177</v>
      </c>
      <c r="B85" s="7" t="s">
        <v>178</v>
      </c>
      <c r="C85" s="7" t="s">
        <v>172</v>
      </c>
      <c r="D85" s="8" t="s">
        <v>179</v>
      </c>
      <c r="E85" s="9"/>
      <c r="F85" s="7">
        <f t="shared" si="26"/>
        <v>0</v>
      </c>
      <c r="G85" s="9">
        <f t="shared" si="25"/>
        <v>0</v>
      </c>
      <c r="H85" s="7">
        <v>0</v>
      </c>
      <c r="I85" s="7">
        <v>0</v>
      </c>
      <c r="J85" s="7">
        <v>0</v>
      </c>
      <c r="K85" s="7">
        <v>0</v>
      </c>
      <c r="L85" s="7">
        <v>0</v>
      </c>
      <c r="M85" s="7">
        <v>0</v>
      </c>
    </row>
    <row r="86" spans="1:13" ht="27" customHeight="1" x14ac:dyDescent="0.15">
      <c r="A86" s="7" t="s">
        <v>180</v>
      </c>
      <c r="B86" s="7" t="s">
        <v>181</v>
      </c>
      <c r="C86" s="7" t="s">
        <v>172</v>
      </c>
      <c r="D86" s="8" t="s">
        <v>182</v>
      </c>
      <c r="E86" s="9"/>
      <c r="F86" s="7">
        <f t="shared" si="26"/>
        <v>-21</v>
      </c>
      <c r="G86" s="9">
        <f t="shared" si="25"/>
        <v>21</v>
      </c>
      <c r="H86" s="7">
        <v>14</v>
      </c>
      <c r="I86" s="7">
        <v>5</v>
      </c>
      <c r="J86" s="7">
        <v>2</v>
      </c>
      <c r="K86" s="7">
        <v>0</v>
      </c>
      <c r="L86" s="7">
        <v>0</v>
      </c>
      <c r="M86" s="7">
        <v>0</v>
      </c>
    </row>
    <row r="87" spans="1:13" ht="27" customHeight="1" x14ac:dyDescent="0.15">
      <c r="A87" s="7" t="s">
        <v>180</v>
      </c>
      <c r="B87" s="7" t="s">
        <v>183</v>
      </c>
      <c r="C87" s="7" t="s">
        <v>172</v>
      </c>
      <c r="D87" s="8" t="s">
        <v>184</v>
      </c>
      <c r="E87" s="9"/>
      <c r="F87" s="7">
        <f t="shared" si="26"/>
        <v>-60</v>
      </c>
      <c r="G87" s="9">
        <f t="shared" si="25"/>
        <v>60</v>
      </c>
      <c r="H87" s="7">
        <v>26</v>
      </c>
      <c r="I87" s="7">
        <v>19</v>
      </c>
      <c r="J87" s="7">
        <v>7</v>
      </c>
      <c r="K87" s="7">
        <v>0</v>
      </c>
      <c r="L87" s="7">
        <v>8</v>
      </c>
      <c r="M87" s="7">
        <v>0</v>
      </c>
    </row>
    <row r="88" spans="1:13" ht="27" customHeight="1" x14ac:dyDescent="0.15">
      <c r="A88" s="7" t="s">
        <v>14</v>
      </c>
      <c r="B88" s="7" t="s">
        <v>15</v>
      </c>
      <c r="C88" s="7" t="s">
        <v>185</v>
      </c>
      <c r="D88" s="8" t="s">
        <v>186</v>
      </c>
      <c r="E88" s="9">
        <v>946</v>
      </c>
      <c r="F88" s="7">
        <f t="shared" si="26"/>
        <v>-90</v>
      </c>
      <c r="G88" s="9">
        <f t="shared" si="25"/>
        <v>1036</v>
      </c>
      <c r="H88" s="7">
        <f t="shared" ref="H88:M88" si="30">SUM(H89:H94)</f>
        <v>462</v>
      </c>
      <c r="I88" s="7">
        <f t="shared" si="30"/>
        <v>534</v>
      </c>
      <c r="J88" s="7">
        <f t="shared" si="30"/>
        <v>11</v>
      </c>
      <c r="K88" s="7">
        <f t="shared" si="30"/>
        <v>12</v>
      </c>
      <c r="L88" s="7">
        <f t="shared" si="30"/>
        <v>14</v>
      </c>
      <c r="M88" s="7">
        <f t="shared" si="30"/>
        <v>3</v>
      </c>
    </row>
    <row r="89" spans="1:13" ht="27" customHeight="1" x14ac:dyDescent="0.15">
      <c r="A89" s="7" t="s">
        <v>140</v>
      </c>
      <c r="B89" s="7" t="s">
        <v>187</v>
      </c>
      <c r="C89" s="7" t="s">
        <v>185</v>
      </c>
      <c r="D89" s="8" t="s">
        <v>188</v>
      </c>
      <c r="E89" s="9"/>
      <c r="F89" s="7">
        <f t="shared" si="26"/>
        <v>-30</v>
      </c>
      <c r="G89" s="9">
        <f t="shared" si="25"/>
        <v>30</v>
      </c>
      <c r="H89" s="7">
        <v>0</v>
      </c>
      <c r="I89" s="7">
        <v>30</v>
      </c>
      <c r="J89" s="7">
        <v>0</v>
      </c>
      <c r="K89" s="7">
        <v>0</v>
      </c>
      <c r="L89" s="7">
        <v>0</v>
      </c>
      <c r="M89" s="7">
        <v>0</v>
      </c>
    </row>
    <row r="90" spans="1:13" ht="27" customHeight="1" x14ac:dyDescent="0.15">
      <c r="A90" s="7" t="s">
        <v>189</v>
      </c>
      <c r="B90" s="7" t="s">
        <v>190</v>
      </c>
      <c r="C90" s="7" t="s">
        <v>185</v>
      </c>
      <c r="D90" s="8" t="s">
        <v>191</v>
      </c>
      <c r="E90" s="9"/>
      <c r="F90" s="7">
        <f t="shared" si="26"/>
        <v>-78</v>
      </c>
      <c r="G90" s="9">
        <f t="shared" si="25"/>
        <v>78</v>
      </c>
      <c r="H90" s="7">
        <v>25</v>
      </c>
      <c r="I90" s="7">
        <v>19</v>
      </c>
      <c r="J90" s="7">
        <v>8</v>
      </c>
      <c r="K90" s="7">
        <v>11</v>
      </c>
      <c r="L90" s="7">
        <v>12</v>
      </c>
      <c r="M90" s="7">
        <v>3</v>
      </c>
    </row>
    <row r="91" spans="1:13" ht="27" customHeight="1" x14ac:dyDescent="0.15">
      <c r="A91" s="7" t="s">
        <v>167</v>
      </c>
      <c r="B91" s="7" t="s">
        <v>192</v>
      </c>
      <c r="C91" s="7" t="s">
        <v>185</v>
      </c>
      <c r="D91" s="8" t="s">
        <v>193</v>
      </c>
      <c r="E91" s="9"/>
      <c r="F91" s="7">
        <f t="shared" si="26"/>
        <v>-160</v>
      </c>
      <c r="G91" s="9">
        <f t="shared" si="25"/>
        <v>160</v>
      </c>
      <c r="H91" s="7">
        <v>60</v>
      </c>
      <c r="I91" s="7">
        <v>100</v>
      </c>
      <c r="J91" s="7">
        <v>0</v>
      </c>
      <c r="K91" s="7">
        <v>0</v>
      </c>
      <c r="L91" s="7">
        <v>0</v>
      </c>
      <c r="M91" s="7">
        <v>0</v>
      </c>
    </row>
    <row r="92" spans="1:13" ht="27" customHeight="1" x14ac:dyDescent="0.15">
      <c r="A92" s="7" t="s">
        <v>167</v>
      </c>
      <c r="B92" s="7" t="s">
        <v>194</v>
      </c>
      <c r="C92" s="7" t="s">
        <v>185</v>
      </c>
      <c r="D92" s="8" t="s">
        <v>195</v>
      </c>
      <c r="E92" s="9"/>
      <c r="F92" s="7">
        <f t="shared" si="26"/>
        <v>-746</v>
      </c>
      <c r="G92" s="9">
        <f t="shared" si="25"/>
        <v>746</v>
      </c>
      <c r="H92" s="7">
        <v>373</v>
      </c>
      <c r="I92" s="7">
        <v>373</v>
      </c>
      <c r="J92" s="7">
        <v>0</v>
      </c>
      <c r="K92" s="7">
        <v>0</v>
      </c>
      <c r="L92" s="7">
        <v>0</v>
      </c>
      <c r="M92" s="7">
        <v>0</v>
      </c>
    </row>
    <row r="93" spans="1:13" ht="27" customHeight="1" x14ac:dyDescent="0.15">
      <c r="A93" s="7" t="s">
        <v>196</v>
      </c>
      <c r="B93" s="7" t="s">
        <v>197</v>
      </c>
      <c r="C93" s="7" t="s">
        <v>185</v>
      </c>
      <c r="D93" s="8" t="s">
        <v>198</v>
      </c>
      <c r="E93" s="9"/>
      <c r="F93" s="7">
        <f t="shared" si="26"/>
        <v>-13</v>
      </c>
      <c r="G93" s="9">
        <f t="shared" si="25"/>
        <v>13</v>
      </c>
      <c r="H93" s="7">
        <v>4</v>
      </c>
      <c r="I93" s="7">
        <v>3</v>
      </c>
      <c r="J93" s="7">
        <v>3</v>
      </c>
      <c r="K93" s="7">
        <v>1</v>
      </c>
      <c r="L93" s="7">
        <v>2</v>
      </c>
      <c r="M93" s="7">
        <v>0</v>
      </c>
    </row>
    <row r="94" spans="1:13" ht="27" customHeight="1" x14ac:dyDescent="0.15">
      <c r="A94" s="7" t="s">
        <v>196</v>
      </c>
      <c r="B94" s="7" t="s">
        <v>199</v>
      </c>
      <c r="C94" s="7" t="s">
        <v>185</v>
      </c>
      <c r="D94" s="8" t="s">
        <v>200</v>
      </c>
      <c r="E94" s="9"/>
      <c r="F94" s="7">
        <f t="shared" si="26"/>
        <v>-9</v>
      </c>
      <c r="G94" s="9">
        <f t="shared" si="25"/>
        <v>9</v>
      </c>
      <c r="H94" s="7">
        <v>0</v>
      </c>
      <c r="I94" s="7">
        <v>9</v>
      </c>
      <c r="J94" s="7">
        <v>0</v>
      </c>
      <c r="K94" s="7">
        <v>0</v>
      </c>
      <c r="L94" s="7">
        <v>0</v>
      </c>
      <c r="M94" s="7">
        <v>0</v>
      </c>
    </row>
    <row r="95" spans="1:13" ht="27" customHeight="1" x14ac:dyDescent="0.15">
      <c r="A95" s="7" t="s">
        <v>14</v>
      </c>
      <c r="B95" s="7" t="s">
        <v>15</v>
      </c>
      <c r="C95" s="7" t="s">
        <v>201</v>
      </c>
      <c r="D95" s="8" t="s">
        <v>202</v>
      </c>
      <c r="E95" s="9">
        <f>+E96+E97+E98+E99+E105</f>
        <v>1879</v>
      </c>
      <c r="F95" s="7">
        <f t="shared" si="26"/>
        <v>1510</v>
      </c>
      <c r="G95" s="9">
        <f t="shared" si="25"/>
        <v>369</v>
      </c>
      <c r="H95" s="7">
        <f t="shared" ref="H95:M95" si="31">+H98</f>
        <v>119</v>
      </c>
      <c r="I95" s="7">
        <f t="shared" si="31"/>
        <v>64</v>
      </c>
      <c r="J95" s="7">
        <f t="shared" si="31"/>
        <v>186</v>
      </c>
      <c r="K95" s="7">
        <f t="shared" si="31"/>
        <v>0</v>
      </c>
      <c r="L95" s="7">
        <f t="shared" si="31"/>
        <v>0</v>
      </c>
      <c r="M95" s="7">
        <f t="shared" si="31"/>
        <v>0</v>
      </c>
    </row>
    <row r="96" spans="1:13" ht="27" customHeight="1" x14ac:dyDescent="0.15">
      <c r="A96" s="7"/>
      <c r="B96" s="7"/>
      <c r="C96" s="7" t="s">
        <v>203</v>
      </c>
      <c r="D96" s="8" t="s">
        <v>204</v>
      </c>
      <c r="E96" s="9">
        <v>646</v>
      </c>
      <c r="F96" s="7">
        <f t="shared" si="26"/>
        <v>646</v>
      </c>
      <c r="G96" s="9"/>
      <c r="H96" s="7"/>
      <c r="I96" s="7"/>
      <c r="J96" s="7"/>
      <c r="K96" s="7"/>
      <c r="L96" s="7"/>
      <c r="M96" s="7"/>
    </row>
    <row r="97" spans="1:13" ht="27" customHeight="1" x14ac:dyDescent="0.15">
      <c r="A97" s="7"/>
      <c r="B97" s="7"/>
      <c r="C97" s="7" t="s">
        <v>205</v>
      </c>
      <c r="D97" s="8" t="s">
        <v>206</v>
      </c>
      <c r="E97" s="9">
        <v>126</v>
      </c>
      <c r="F97" s="7">
        <f t="shared" si="26"/>
        <v>126</v>
      </c>
      <c r="G97" s="9"/>
      <c r="H97" s="7"/>
      <c r="I97" s="7"/>
      <c r="J97" s="7"/>
      <c r="K97" s="7"/>
      <c r="L97" s="7"/>
      <c r="M97" s="7"/>
    </row>
    <row r="98" spans="1:13" ht="27" customHeight="1" x14ac:dyDescent="0.15">
      <c r="A98" s="7" t="s">
        <v>14</v>
      </c>
      <c r="B98" s="7" t="s">
        <v>15</v>
      </c>
      <c r="C98" s="7" t="s">
        <v>207</v>
      </c>
      <c r="D98" s="8" t="s">
        <v>208</v>
      </c>
      <c r="E98" s="9">
        <v>474</v>
      </c>
      <c r="F98" s="7">
        <f t="shared" si="26"/>
        <v>105</v>
      </c>
      <c r="G98" s="9">
        <f t="shared" ref="G98:G104" si="32">SUM(H98:M98)</f>
        <v>369</v>
      </c>
      <c r="H98" s="7">
        <f t="shared" ref="H98:M98" si="33">SUM(H99:H104)</f>
        <v>119</v>
      </c>
      <c r="I98" s="7">
        <f t="shared" si="33"/>
        <v>64</v>
      </c>
      <c r="J98" s="7">
        <f t="shared" si="33"/>
        <v>186</v>
      </c>
      <c r="K98" s="7">
        <f t="shared" si="33"/>
        <v>0</v>
      </c>
      <c r="L98" s="7">
        <f t="shared" si="33"/>
        <v>0</v>
      </c>
      <c r="M98" s="7">
        <f t="shared" si="33"/>
        <v>0</v>
      </c>
    </row>
    <row r="99" spans="1:13" ht="27" customHeight="1" x14ac:dyDescent="0.15">
      <c r="A99" s="7" t="s">
        <v>140</v>
      </c>
      <c r="B99" s="7" t="s">
        <v>209</v>
      </c>
      <c r="C99" s="7" t="s">
        <v>207</v>
      </c>
      <c r="D99" s="8" t="s">
        <v>210</v>
      </c>
      <c r="E99" s="9"/>
      <c r="F99" s="7">
        <f t="shared" si="26"/>
        <v>-90</v>
      </c>
      <c r="G99" s="9">
        <f t="shared" si="32"/>
        <v>90</v>
      </c>
      <c r="H99" s="7">
        <v>26</v>
      </c>
      <c r="I99" s="7">
        <v>19</v>
      </c>
      <c r="J99" s="7">
        <v>45</v>
      </c>
      <c r="K99" s="7">
        <v>0</v>
      </c>
      <c r="L99" s="7">
        <v>0</v>
      </c>
      <c r="M99" s="7">
        <v>0</v>
      </c>
    </row>
    <row r="100" spans="1:13" ht="27" customHeight="1" x14ac:dyDescent="0.15">
      <c r="A100" s="7" t="s">
        <v>140</v>
      </c>
      <c r="B100" s="7" t="s">
        <v>211</v>
      </c>
      <c r="C100" s="7" t="s">
        <v>207</v>
      </c>
      <c r="D100" s="8" t="s">
        <v>175</v>
      </c>
      <c r="E100" s="9"/>
      <c r="F100" s="7">
        <f t="shared" si="26"/>
        <v>-199</v>
      </c>
      <c r="G100" s="9">
        <f t="shared" si="32"/>
        <v>199</v>
      </c>
      <c r="H100" s="7">
        <v>57</v>
      </c>
      <c r="I100" s="7">
        <v>43</v>
      </c>
      <c r="J100" s="7">
        <v>99</v>
      </c>
      <c r="K100" s="7">
        <v>0</v>
      </c>
      <c r="L100" s="7">
        <v>0</v>
      </c>
      <c r="M100" s="7">
        <v>0</v>
      </c>
    </row>
    <row r="101" spans="1:13" ht="27" customHeight="1" x14ac:dyDescent="0.15">
      <c r="A101" s="7" t="s">
        <v>212</v>
      </c>
      <c r="B101" s="7" t="s">
        <v>213</v>
      </c>
      <c r="C101" s="7" t="s">
        <v>207</v>
      </c>
      <c r="D101" s="8" t="s">
        <v>214</v>
      </c>
      <c r="E101" s="9"/>
      <c r="F101" s="7">
        <f t="shared" si="26"/>
        <v>-34</v>
      </c>
      <c r="G101" s="9">
        <f t="shared" si="32"/>
        <v>34</v>
      </c>
      <c r="H101" s="7">
        <v>12</v>
      </c>
      <c r="I101" s="7">
        <v>5</v>
      </c>
      <c r="J101" s="7">
        <v>17</v>
      </c>
      <c r="K101" s="7">
        <v>0</v>
      </c>
      <c r="L101" s="7">
        <v>0</v>
      </c>
      <c r="M101" s="7">
        <v>0</v>
      </c>
    </row>
    <row r="102" spans="1:13" ht="27" customHeight="1" x14ac:dyDescent="0.15">
      <c r="A102" s="7" t="s">
        <v>180</v>
      </c>
      <c r="B102" s="7" t="s">
        <v>215</v>
      </c>
      <c r="C102" s="7" t="s">
        <v>207</v>
      </c>
      <c r="D102" s="8" t="s">
        <v>216</v>
      </c>
      <c r="E102" s="9"/>
      <c r="F102" s="7">
        <f t="shared" si="26"/>
        <v>1</v>
      </c>
      <c r="G102" s="9">
        <f t="shared" si="32"/>
        <v>-1</v>
      </c>
      <c r="H102" s="7">
        <v>3</v>
      </c>
      <c r="I102" s="7">
        <v>-1</v>
      </c>
      <c r="J102" s="7">
        <v>-3</v>
      </c>
      <c r="K102" s="7">
        <v>0</v>
      </c>
      <c r="L102" s="7">
        <v>0</v>
      </c>
      <c r="M102" s="7">
        <v>0</v>
      </c>
    </row>
    <row r="103" spans="1:13" ht="27" customHeight="1" x14ac:dyDescent="0.15">
      <c r="A103" s="7" t="s">
        <v>217</v>
      </c>
      <c r="B103" s="7" t="s">
        <v>218</v>
      </c>
      <c r="C103" s="7" t="s">
        <v>207</v>
      </c>
      <c r="D103" s="8" t="s">
        <v>219</v>
      </c>
      <c r="E103" s="9"/>
      <c r="F103" s="7">
        <f t="shared" si="26"/>
        <v>-10</v>
      </c>
      <c r="G103" s="9">
        <f t="shared" si="32"/>
        <v>10</v>
      </c>
      <c r="H103" s="7">
        <v>5</v>
      </c>
      <c r="I103" s="7">
        <v>-1</v>
      </c>
      <c r="J103" s="7">
        <v>6</v>
      </c>
      <c r="K103" s="7">
        <v>0</v>
      </c>
      <c r="L103" s="7">
        <v>0</v>
      </c>
      <c r="M103" s="7">
        <v>0</v>
      </c>
    </row>
    <row r="104" spans="1:13" ht="27" customHeight="1" x14ac:dyDescent="0.15">
      <c r="A104" s="7" t="s">
        <v>217</v>
      </c>
      <c r="B104" s="7" t="s">
        <v>220</v>
      </c>
      <c r="C104" s="7" t="s">
        <v>207</v>
      </c>
      <c r="D104" s="8" t="s">
        <v>221</v>
      </c>
      <c r="E104" s="9"/>
      <c r="F104" s="7">
        <f t="shared" si="26"/>
        <v>-37</v>
      </c>
      <c r="G104" s="9">
        <f t="shared" si="32"/>
        <v>37</v>
      </c>
      <c r="H104" s="7">
        <v>16</v>
      </c>
      <c r="I104" s="7">
        <v>-1</v>
      </c>
      <c r="J104" s="7">
        <v>22</v>
      </c>
      <c r="K104" s="7">
        <v>0</v>
      </c>
      <c r="L104" s="7">
        <v>0</v>
      </c>
      <c r="M104" s="7">
        <v>0</v>
      </c>
    </row>
    <row r="105" spans="1:13" ht="27" customHeight="1" x14ac:dyDescent="0.15">
      <c r="A105" s="7"/>
      <c r="B105" s="7"/>
      <c r="C105" s="7" t="s">
        <v>222</v>
      </c>
      <c r="D105" s="8" t="s">
        <v>223</v>
      </c>
      <c r="E105" s="9">
        <v>633</v>
      </c>
      <c r="F105" s="7">
        <f t="shared" si="26"/>
        <v>633</v>
      </c>
      <c r="G105" s="9"/>
      <c r="H105" s="7"/>
      <c r="I105" s="7"/>
      <c r="J105" s="7"/>
      <c r="K105" s="7"/>
      <c r="L105" s="7"/>
      <c r="M105" s="7"/>
    </row>
    <row r="106" spans="1:13" ht="27" customHeight="1" x14ac:dyDescent="0.15">
      <c r="A106" s="7" t="s">
        <v>14</v>
      </c>
      <c r="B106" s="7" t="s">
        <v>15</v>
      </c>
      <c r="C106" s="7" t="s">
        <v>224</v>
      </c>
      <c r="D106" s="8" t="s">
        <v>225</v>
      </c>
      <c r="E106" s="9">
        <f>+E107</f>
        <v>38</v>
      </c>
      <c r="F106" s="7">
        <f t="shared" si="26"/>
        <v>-14</v>
      </c>
      <c r="G106" s="9">
        <f t="shared" ref="G106:G115" si="34">SUM(H106:M106)</f>
        <v>52</v>
      </c>
      <c r="H106" s="7">
        <f t="shared" ref="H106:M106" si="35">+H107</f>
        <v>17</v>
      </c>
      <c r="I106" s="7">
        <f t="shared" si="35"/>
        <v>24</v>
      </c>
      <c r="J106" s="7">
        <f t="shared" si="35"/>
        <v>11</v>
      </c>
      <c r="K106" s="7">
        <f t="shared" si="35"/>
        <v>0</v>
      </c>
      <c r="L106" s="7">
        <f t="shared" si="35"/>
        <v>0</v>
      </c>
      <c r="M106" s="7">
        <f t="shared" si="35"/>
        <v>0</v>
      </c>
    </row>
    <row r="107" spans="1:13" ht="27" customHeight="1" x14ac:dyDescent="0.15">
      <c r="A107" s="7" t="s">
        <v>14</v>
      </c>
      <c r="B107" s="7" t="s">
        <v>15</v>
      </c>
      <c r="C107" s="7" t="s">
        <v>226</v>
      </c>
      <c r="D107" s="8" t="s">
        <v>227</v>
      </c>
      <c r="E107" s="9">
        <v>38</v>
      </c>
      <c r="F107" s="7">
        <f t="shared" si="26"/>
        <v>-14</v>
      </c>
      <c r="G107" s="9">
        <f t="shared" si="34"/>
        <v>52</v>
      </c>
      <c r="H107" s="7">
        <f t="shared" ref="H107:M107" si="36">SUM(H108:H111)</f>
        <v>17</v>
      </c>
      <c r="I107" s="7">
        <f t="shared" si="36"/>
        <v>24</v>
      </c>
      <c r="J107" s="7">
        <f t="shared" si="36"/>
        <v>11</v>
      </c>
      <c r="K107" s="7">
        <f t="shared" si="36"/>
        <v>0</v>
      </c>
      <c r="L107" s="7">
        <f t="shared" si="36"/>
        <v>0</v>
      </c>
      <c r="M107" s="7">
        <f t="shared" si="36"/>
        <v>0</v>
      </c>
    </row>
    <row r="108" spans="1:13" ht="27" customHeight="1" x14ac:dyDescent="0.15">
      <c r="A108" s="7" t="s">
        <v>51</v>
      </c>
      <c r="B108" s="7" t="s">
        <v>228</v>
      </c>
      <c r="C108" s="7" t="s">
        <v>226</v>
      </c>
      <c r="D108" s="8" t="s">
        <v>229</v>
      </c>
      <c r="E108" s="9"/>
      <c r="F108" s="7">
        <f t="shared" si="26"/>
        <v>-30</v>
      </c>
      <c r="G108" s="9">
        <f t="shared" si="34"/>
        <v>30</v>
      </c>
      <c r="H108" s="7">
        <v>10</v>
      </c>
      <c r="I108" s="7">
        <v>14</v>
      </c>
      <c r="J108" s="7">
        <v>6</v>
      </c>
      <c r="K108" s="7">
        <v>0</v>
      </c>
      <c r="L108" s="7">
        <v>0</v>
      </c>
      <c r="M108" s="7">
        <v>0</v>
      </c>
    </row>
    <row r="109" spans="1:13" ht="27" customHeight="1" x14ac:dyDescent="0.15">
      <c r="A109" s="7" t="s">
        <v>32</v>
      </c>
      <c r="B109" s="7" t="s">
        <v>230</v>
      </c>
      <c r="C109" s="7" t="s">
        <v>226</v>
      </c>
      <c r="D109" s="8" t="s">
        <v>231</v>
      </c>
      <c r="E109" s="9"/>
      <c r="F109" s="7">
        <f t="shared" si="26"/>
        <v>-21</v>
      </c>
      <c r="G109" s="9">
        <f t="shared" si="34"/>
        <v>21</v>
      </c>
      <c r="H109" s="7">
        <v>7</v>
      </c>
      <c r="I109" s="7">
        <v>10</v>
      </c>
      <c r="J109" s="7">
        <v>4</v>
      </c>
      <c r="K109" s="7">
        <v>0</v>
      </c>
      <c r="L109" s="7">
        <v>0</v>
      </c>
      <c r="M109" s="7">
        <v>0</v>
      </c>
    </row>
    <row r="110" spans="1:13" ht="27" customHeight="1" x14ac:dyDescent="0.15">
      <c r="A110" s="7" t="s">
        <v>98</v>
      </c>
      <c r="B110" s="7" t="s">
        <v>232</v>
      </c>
      <c r="C110" s="7" t="s">
        <v>226</v>
      </c>
      <c r="D110" s="8" t="s">
        <v>100</v>
      </c>
      <c r="E110" s="9"/>
      <c r="F110" s="7">
        <f t="shared" si="26"/>
        <v>0</v>
      </c>
      <c r="G110" s="9">
        <f t="shared" si="34"/>
        <v>0</v>
      </c>
      <c r="H110" s="7">
        <v>0</v>
      </c>
      <c r="I110" s="7">
        <v>0</v>
      </c>
      <c r="J110" s="7">
        <v>0</v>
      </c>
      <c r="K110" s="7">
        <v>0</v>
      </c>
      <c r="L110" s="7">
        <v>0</v>
      </c>
      <c r="M110" s="7">
        <v>0</v>
      </c>
    </row>
    <row r="111" spans="1:13" ht="27" customHeight="1" x14ac:dyDescent="0.15">
      <c r="A111" s="7" t="s">
        <v>98</v>
      </c>
      <c r="B111" s="7" t="s">
        <v>233</v>
      </c>
      <c r="C111" s="7" t="s">
        <v>226</v>
      </c>
      <c r="D111" s="8" t="s">
        <v>100</v>
      </c>
      <c r="E111" s="9"/>
      <c r="F111" s="7">
        <f t="shared" si="26"/>
        <v>-1</v>
      </c>
      <c r="G111" s="9">
        <f t="shared" si="34"/>
        <v>1</v>
      </c>
      <c r="H111" s="7">
        <v>0</v>
      </c>
      <c r="I111" s="7">
        <v>0</v>
      </c>
      <c r="J111" s="7">
        <v>1</v>
      </c>
      <c r="K111" s="7">
        <v>0</v>
      </c>
      <c r="L111" s="7">
        <v>0</v>
      </c>
      <c r="M111" s="7">
        <v>0</v>
      </c>
    </row>
    <row r="112" spans="1:13" ht="27" customHeight="1" x14ac:dyDescent="0.15">
      <c r="A112" s="7" t="s">
        <v>14</v>
      </c>
      <c r="B112" s="7" t="s">
        <v>15</v>
      </c>
      <c r="C112" s="7" t="s">
        <v>234</v>
      </c>
      <c r="D112" s="8" t="s">
        <v>235</v>
      </c>
      <c r="E112" s="9">
        <f>+E113</f>
        <v>94</v>
      </c>
      <c r="F112" s="7">
        <f t="shared" si="26"/>
        <v>26</v>
      </c>
      <c r="G112" s="9">
        <f t="shared" si="34"/>
        <v>68</v>
      </c>
      <c r="H112" s="7">
        <f t="shared" ref="H112:M112" si="37">+H113</f>
        <v>21</v>
      </c>
      <c r="I112" s="7">
        <f t="shared" si="37"/>
        <v>21</v>
      </c>
      <c r="J112" s="7">
        <f t="shared" si="37"/>
        <v>0</v>
      </c>
      <c r="K112" s="7">
        <f t="shared" si="37"/>
        <v>21</v>
      </c>
      <c r="L112" s="7">
        <f t="shared" si="37"/>
        <v>0</v>
      </c>
      <c r="M112" s="7">
        <f t="shared" si="37"/>
        <v>5</v>
      </c>
    </row>
    <row r="113" spans="1:13" ht="27" customHeight="1" x14ac:dyDescent="0.15">
      <c r="A113" s="7" t="s">
        <v>14</v>
      </c>
      <c r="B113" s="7" t="s">
        <v>15</v>
      </c>
      <c r="C113" s="7" t="s">
        <v>236</v>
      </c>
      <c r="D113" s="8" t="s">
        <v>237</v>
      </c>
      <c r="E113" s="9">
        <v>94</v>
      </c>
      <c r="F113" s="7">
        <f t="shared" si="26"/>
        <v>26</v>
      </c>
      <c r="G113" s="9">
        <f t="shared" si="34"/>
        <v>68</v>
      </c>
      <c r="H113" s="7">
        <f t="shared" ref="H113:M113" si="38">SUM(H114:H115)</f>
        <v>21</v>
      </c>
      <c r="I113" s="7">
        <f t="shared" si="38"/>
        <v>21</v>
      </c>
      <c r="J113" s="7">
        <f t="shared" si="38"/>
        <v>0</v>
      </c>
      <c r="K113" s="7">
        <f t="shared" si="38"/>
        <v>21</v>
      </c>
      <c r="L113" s="7">
        <f t="shared" si="38"/>
        <v>0</v>
      </c>
      <c r="M113" s="7">
        <f t="shared" si="38"/>
        <v>5</v>
      </c>
    </row>
    <row r="114" spans="1:13" ht="27" customHeight="1" x14ac:dyDescent="0.15">
      <c r="A114" s="7" t="s">
        <v>140</v>
      </c>
      <c r="B114" s="7" t="s">
        <v>238</v>
      </c>
      <c r="C114" s="7" t="s">
        <v>236</v>
      </c>
      <c r="D114" s="8" t="s">
        <v>239</v>
      </c>
      <c r="E114" s="9"/>
      <c r="F114" s="7">
        <f t="shared" si="26"/>
        <v>-48</v>
      </c>
      <c r="G114" s="9">
        <f t="shared" si="34"/>
        <v>48</v>
      </c>
      <c r="H114" s="7">
        <v>16</v>
      </c>
      <c r="I114" s="7">
        <v>16</v>
      </c>
      <c r="J114" s="7">
        <v>0</v>
      </c>
      <c r="K114" s="7">
        <v>16</v>
      </c>
      <c r="L114" s="7">
        <v>0</v>
      </c>
      <c r="M114" s="7">
        <v>0</v>
      </c>
    </row>
    <row r="115" spans="1:13" ht="27" customHeight="1" x14ac:dyDescent="0.15">
      <c r="A115" s="7" t="s">
        <v>240</v>
      </c>
      <c r="B115" s="7" t="s">
        <v>241</v>
      </c>
      <c r="C115" s="7" t="s">
        <v>236</v>
      </c>
      <c r="D115" s="8" t="s">
        <v>242</v>
      </c>
      <c r="E115" s="9"/>
      <c r="F115" s="7">
        <f t="shared" si="26"/>
        <v>-20</v>
      </c>
      <c r="G115" s="9">
        <f t="shared" si="34"/>
        <v>20</v>
      </c>
      <c r="H115" s="7">
        <v>5</v>
      </c>
      <c r="I115" s="7">
        <v>5</v>
      </c>
      <c r="J115" s="7">
        <v>0</v>
      </c>
      <c r="K115" s="7">
        <v>5</v>
      </c>
      <c r="L115" s="7">
        <v>0</v>
      </c>
      <c r="M115" s="7">
        <v>5</v>
      </c>
    </row>
    <row r="116" spans="1:13" ht="27" customHeight="1" x14ac:dyDescent="0.15">
      <c r="A116" s="7"/>
      <c r="B116" s="7"/>
      <c r="C116" s="7" t="s">
        <v>243</v>
      </c>
      <c r="D116" s="8" t="s">
        <v>244</v>
      </c>
      <c r="E116" s="9">
        <v>12</v>
      </c>
      <c r="F116" s="7">
        <f t="shared" si="26"/>
        <v>12</v>
      </c>
      <c r="G116" s="9"/>
      <c r="H116" s="7"/>
      <c r="I116" s="7"/>
      <c r="J116" s="7"/>
      <c r="K116" s="7"/>
      <c r="L116" s="7"/>
      <c r="M116" s="7"/>
    </row>
    <row r="117" spans="1:13" ht="27" customHeight="1" x14ac:dyDescent="0.15">
      <c r="A117" s="7" t="s">
        <v>14</v>
      </c>
      <c r="B117" s="7" t="s">
        <v>15</v>
      </c>
      <c r="C117" s="7" t="s">
        <v>245</v>
      </c>
      <c r="D117" s="8" t="s">
        <v>246</v>
      </c>
      <c r="E117" s="9">
        <f>+E118</f>
        <v>0</v>
      </c>
      <c r="F117" s="7">
        <f t="shared" si="26"/>
        <v>-291</v>
      </c>
      <c r="G117" s="9">
        <f t="shared" ref="G117:G148" si="39">SUM(H117:M117)</f>
        <v>291</v>
      </c>
      <c r="H117" s="7">
        <f t="shared" ref="H117:M117" si="40">+H118</f>
        <v>109</v>
      </c>
      <c r="I117" s="7">
        <f t="shared" si="40"/>
        <v>98</v>
      </c>
      <c r="J117" s="7">
        <f t="shared" si="40"/>
        <v>23</v>
      </c>
      <c r="K117" s="7">
        <f t="shared" si="40"/>
        <v>26</v>
      </c>
      <c r="L117" s="7">
        <f t="shared" si="40"/>
        <v>28</v>
      </c>
      <c r="M117" s="7">
        <f t="shared" si="40"/>
        <v>7</v>
      </c>
    </row>
    <row r="118" spans="1:13" ht="27" customHeight="1" x14ac:dyDescent="0.15">
      <c r="A118" s="7" t="s">
        <v>14</v>
      </c>
      <c r="B118" s="7" t="s">
        <v>15</v>
      </c>
      <c r="C118" s="7" t="s">
        <v>247</v>
      </c>
      <c r="D118" s="8" t="s">
        <v>248</v>
      </c>
      <c r="E118" s="9"/>
      <c r="F118" s="7">
        <f t="shared" si="26"/>
        <v>-291</v>
      </c>
      <c r="G118" s="9">
        <f t="shared" si="39"/>
        <v>291</v>
      </c>
      <c r="H118" s="7">
        <f t="shared" ref="H118:M118" si="41">SUM(H119:H121)</f>
        <v>109</v>
      </c>
      <c r="I118" s="7">
        <f t="shared" si="41"/>
        <v>98</v>
      </c>
      <c r="J118" s="7">
        <f t="shared" si="41"/>
        <v>23</v>
      </c>
      <c r="K118" s="7">
        <f t="shared" si="41"/>
        <v>26</v>
      </c>
      <c r="L118" s="7">
        <f t="shared" si="41"/>
        <v>28</v>
      </c>
      <c r="M118" s="7">
        <f t="shared" si="41"/>
        <v>7</v>
      </c>
    </row>
    <row r="119" spans="1:13" ht="27" customHeight="1" x14ac:dyDescent="0.15">
      <c r="A119" s="7" t="s">
        <v>249</v>
      </c>
      <c r="B119" s="7" t="s">
        <v>250</v>
      </c>
      <c r="C119" s="7" t="s">
        <v>247</v>
      </c>
      <c r="D119" s="8" t="s">
        <v>251</v>
      </c>
      <c r="E119" s="9"/>
      <c r="F119" s="7">
        <f t="shared" si="26"/>
        <v>-34</v>
      </c>
      <c r="G119" s="9">
        <f t="shared" si="39"/>
        <v>34</v>
      </c>
      <c r="H119" s="7">
        <v>17</v>
      </c>
      <c r="I119" s="7">
        <v>15</v>
      </c>
      <c r="J119" s="7">
        <v>2</v>
      </c>
      <c r="K119" s="7">
        <v>0</v>
      </c>
      <c r="L119" s="7">
        <v>0</v>
      </c>
      <c r="M119" s="7">
        <v>0</v>
      </c>
    </row>
    <row r="120" spans="1:13" ht="27" customHeight="1" x14ac:dyDescent="0.15">
      <c r="A120" s="7" t="s">
        <v>249</v>
      </c>
      <c r="B120" s="7" t="s">
        <v>252</v>
      </c>
      <c r="C120" s="7" t="s">
        <v>247</v>
      </c>
      <c r="D120" s="8" t="s">
        <v>253</v>
      </c>
      <c r="E120" s="9"/>
      <c r="F120" s="7">
        <f t="shared" si="26"/>
        <v>-163</v>
      </c>
      <c r="G120" s="9">
        <f t="shared" si="39"/>
        <v>163</v>
      </c>
      <c r="H120" s="7">
        <v>46</v>
      </c>
      <c r="I120" s="7">
        <v>41</v>
      </c>
      <c r="J120" s="7">
        <v>15</v>
      </c>
      <c r="K120" s="7">
        <v>26</v>
      </c>
      <c r="L120" s="7">
        <v>28</v>
      </c>
      <c r="M120" s="7">
        <v>7</v>
      </c>
    </row>
    <row r="121" spans="1:13" ht="27" customHeight="1" x14ac:dyDescent="0.15">
      <c r="A121" s="7" t="s">
        <v>249</v>
      </c>
      <c r="B121" s="7" t="s">
        <v>254</v>
      </c>
      <c r="C121" s="7" t="s">
        <v>247</v>
      </c>
      <c r="D121" s="8" t="s">
        <v>255</v>
      </c>
      <c r="E121" s="9"/>
      <c r="F121" s="7">
        <f t="shared" si="26"/>
        <v>-94</v>
      </c>
      <c r="G121" s="9">
        <f t="shared" si="39"/>
        <v>94</v>
      </c>
      <c r="H121" s="7">
        <v>46</v>
      </c>
      <c r="I121" s="7">
        <v>42</v>
      </c>
      <c r="J121" s="7">
        <v>6</v>
      </c>
      <c r="K121" s="7">
        <v>0</v>
      </c>
      <c r="L121" s="7">
        <v>0</v>
      </c>
      <c r="M121" s="7">
        <v>0</v>
      </c>
    </row>
    <row r="122" spans="1:13" ht="27" customHeight="1" x14ac:dyDescent="0.15">
      <c r="A122" s="7" t="s">
        <v>14</v>
      </c>
      <c r="B122" s="7" t="s">
        <v>15</v>
      </c>
      <c r="C122" s="7" t="s">
        <v>256</v>
      </c>
      <c r="D122" s="8" t="s">
        <v>257</v>
      </c>
      <c r="E122" s="9">
        <f>+E123</f>
        <v>1824</v>
      </c>
      <c r="F122" s="7">
        <f t="shared" si="26"/>
        <v>0</v>
      </c>
      <c r="G122" s="9">
        <f t="shared" si="39"/>
        <v>1824</v>
      </c>
      <c r="H122" s="7">
        <f t="shared" ref="H122:M122" si="42">+H123</f>
        <v>0</v>
      </c>
      <c r="I122" s="7">
        <f t="shared" si="42"/>
        <v>1824</v>
      </c>
      <c r="J122" s="7">
        <f t="shared" si="42"/>
        <v>0</v>
      </c>
      <c r="K122" s="7">
        <f t="shared" si="42"/>
        <v>0</v>
      </c>
      <c r="L122" s="7">
        <f t="shared" si="42"/>
        <v>0</v>
      </c>
      <c r="M122" s="7">
        <f t="shared" si="42"/>
        <v>0</v>
      </c>
    </row>
    <row r="123" spans="1:13" ht="27" customHeight="1" x14ac:dyDescent="0.15">
      <c r="A123" s="7" t="s">
        <v>14</v>
      </c>
      <c r="B123" s="7" t="s">
        <v>15</v>
      </c>
      <c r="C123" s="7" t="s">
        <v>258</v>
      </c>
      <c r="D123" s="8" t="s">
        <v>259</v>
      </c>
      <c r="E123" s="9">
        <v>1824</v>
      </c>
      <c r="F123" s="7">
        <f t="shared" si="26"/>
        <v>0</v>
      </c>
      <c r="G123" s="9">
        <f t="shared" si="39"/>
        <v>1824</v>
      </c>
      <c r="H123" s="7">
        <f t="shared" ref="H123:M123" si="43">SUM(H124:H125)</f>
        <v>0</v>
      </c>
      <c r="I123" s="7">
        <f t="shared" si="43"/>
        <v>1824</v>
      </c>
      <c r="J123" s="7">
        <f t="shared" si="43"/>
        <v>0</v>
      </c>
      <c r="K123" s="7">
        <f t="shared" si="43"/>
        <v>0</v>
      </c>
      <c r="L123" s="7">
        <f t="shared" si="43"/>
        <v>0</v>
      </c>
      <c r="M123" s="7">
        <f t="shared" si="43"/>
        <v>0</v>
      </c>
    </row>
    <row r="124" spans="1:13" ht="27" customHeight="1" x14ac:dyDescent="0.15">
      <c r="A124" s="7" t="s">
        <v>260</v>
      </c>
      <c r="B124" s="7" t="s">
        <v>261</v>
      </c>
      <c r="C124" s="7" t="s">
        <v>258</v>
      </c>
      <c r="D124" s="8" t="s">
        <v>262</v>
      </c>
      <c r="E124" s="9"/>
      <c r="F124" s="7">
        <f t="shared" si="26"/>
        <v>-1619</v>
      </c>
      <c r="G124" s="9">
        <f t="shared" si="39"/>
        <v>1619</v>
      </c>
      <c r="H124" s="7">
        <v>0</v>
      </c>
      <c r="I124" s="7">
        <v>1619</v>
      </c>
      <c r="J124" s="7">
        <v>0</v>
      </c>
      <c r="K124" s="7">
        <v>0</v>
      </c>
      <c r="L124" s="7">
        <v>0</v>
      </c>
      <c r="M124" s="7">
        <v>0</v>
      </c>
    </row>
    <row r="125" spans="1:13" ht="27" customHeight="1" x14ac:dyDescent="0.15">
      <c r="A125" s="7" t="s">
        <v>263</v>
      </c>
      <c r="B125" s="7" t="s">
        <v>264</v>
      </c>
      <c r="C125" s="7" t="s">
        <v>258</v>
      </c>
      <c r="D125" s="8" t="s">
        <v>265</v>
      </c>
      <c r="E125" s="9"/>
      <c r="F125" s="7">
        <f t="shared" si="26"/>
        <v>-205</v>
      </c>
      <c r="G125" s="9">
        <f t="shared" si="39"/>
        <v>205</v>
      </c>
      <c r="H125" s="7">
        <v>0</v>
      </c>
      <c r="I125" s="7">
        <v>205</v>
      </c>
      <c r="J125" s="7">
        <v>0</v>
      </c>
      <c r="K125" s="7">
        <v>0</v>
      </c>
      <c r="L125" s="7">
        <v>0</v>
      </c>
      <c r="M125" s="7">
        <v>0</v>
      </c>
    </row>
    <row r="126" spans="1:13" ht="27" customHeight="1" x14ac:dyDescent="0.15">
      <c r="A126" s="7" t="s">
        <v>14</v>
      </c>
      <c r="B126" s="7" t="s">
        <v>15</v>
      </c>
      <c r="C126" s="7" t="s">
        <v>266</v>
      </c>
      <c r="D126" s="8" t="s">
        <v>267</v>
      </c>
      <c r="E126" s="9">
        <f>+E127+E133+E139+E143</f>
        <v>1945</v>
      </c>
      <c r="F126" s="7">
        <f t="shared" si="26"/>
        <v>480</v>
      </c>
      <c r="G126" s="9">
        <f t="shared" si="39"/>
        <v>1465</v>
      </c>
      <c r="H126" s="7">
        <f t="shared" ref="H126:M126" si="44">+H127+H133+H139+H143</f>
        <v>673</v>
      </c>
      <c r="I126" s="7">
        <f t="shared" si="44"/>
        <v>463</v>
      </c>
      <c r="J126" s="7">
        <f t="shared" si="44"/>
        <v>220</v>
      </c>
      <c r="K126" s="7">
        <f t="shared" si="44"/>
        <v>61</v>
      </c>
      <c r="L126" s="7">
        <f t="shared" si="44"/>
        <v>44</v>
      </c>
      <c r="M126" s="7">
        <f t="shared" si="44"/>
        <v>4</v>
      </c>
    </row>
    <row r="127" spans="1:13" ht="27" customHeight="1" x14ac:dyDescent="0.15">
      <c r="A127" s="7" t="s">
        <v>14</v>
      </c>
      <c r="B127" s="7" t="s">
        <v>15</v>
      </c>
      <c r="C127" s="7" t="s">
        <v>268</v>
      </c>
      <c r="D127" s="8" t="s">
        <v>269</v>
      </c>
      <c r="E127" s="9">
        <f>+E128+E130</f>
        <v>84</v>
      </c>
      <c r="F127" s="7">
        <f t="shared" si="26"/>
        <v>20</v>
      </c>
      <c r="G127" s="9">
        <f t="shared" si="39"/>
        <v>64</v>
      </c>
      <c r="H127" s="7">
        <f t="shared" ref="H127:M127" si="45">+H128+H130</f>
        <v>53</v>
      </c>
      <c r="I127" s="7">
        <f t="shared" si="45"/>
        <v>1</v>
      </c>
      <c r="J127" s="7">
        <f t="shared" si="45"/>
        <v>3</v>
      </c>
      <c r="K127" s="7">
        <f t="shared" si="45"/>
        <v>5</v>
      </c>
      <c r="L127" s="7">
        <f t="shared" si="45"/>
        <v>2</v>
      </c>
      <c r="M127" s="7">
        <f t="shared" si="45"/>
        <v>0</v>
      </c>
    </row>
    <row r="128" spans="1:13" ht="27" customHeight="1" x14ac:dyDescent="0.15">
      <c r="A128" s="7" t="s">
        <v>14</v>
      </c>
      <c r="B128" s="7" t="s">
        <v>15</v>
      </c>
      <c r="C128" s="7" t="s">
        <v>270</v>
      </c>
      <c r="D128" s="8" t="s">
        <v>271</v>
      </c>
      <c r="E128" s="9">
        <v>30</v>
      </c>
      <c r="F128" s="7">
        <f t="shared" si="26"/>
        <v>20</v>
      </c>
      <c r="G128" s="9">
        <f t="shared" si="39"/>
        <v>10</v>
      </c>
      <c r="H128" s="7">
        <f t="shared" ref="H128:M128" si="46">+H129</f>
        <v>10</v>
      </c>
      <c r="I128" s="7">
        <f t="shared" si="46"/>
        <v>0</v>
      </c>
      <c r="J128" s="7">
        <f t="shared" si="46"/>
        <v>0</v>
      </c>
      <c r="K128" s="7">
        <f t="shared" si="46"/>
        <v>0</v>
      </c>
      <c r="L128" s="7">
        <f t="shared" si="46"/>
        <v>0</v>
      </c>
      <c r="M128" s="7">
        <f t="shared" si="46"/>
        <v>0</v>
      </c>
    </row>
    <row r="129" spans="1:13" ht="27" customHeight="1" x14ac:dyDescent="0.15">
      <c r="A129" s="7" t="s">
        <v>272</v>
      </c>
      <c r="B129" s="7" t="s">
        <v>273</v>
      </c>
      <c r="C129" s="7" t="s">
        <v>270</v>
      </c>
      <c r="D129" s="8" t="s">
        <v>274</v>
      </c>
      <c r="E129" s="9"/>
      <c r="F129" s="7">
        <f t="shared" si="26"/>
        <v>-10</v>
      </c>
      <c r="G129" s="9">
        <f t="shared" si="39"/>
        <v>10</v>
      </c>
      <c r="H129" s="7">
        <v>10</v>
      </c>
      <c r="I129" s="7">
        <v>0</v>
      </c>
      <c r="J129" s="7">
        <v>0</v>
      </c>
      <c r="K129" s="7">
        <v>0</v>
      </c>
      <c r="L129" s="7">
        <v>0</v>
      </c>
      <c r="M129" s="7">
        <v>0</v>
      </c>
    </row>
    <row r="130" spans="1:13" ht="27" customHeight="1" x14ac:dyDescent="0.15">
      <c r="A130" s="7" t="s">
        <v>14</v>
      </c>
      <c r="B130" s="7" t="s">
        <v>15</v>
      </c>
      <c r="C130" s="7" t="s">
        <v>275</v>
      </c>
      <c r="D130" s="8" t="s">
        <v>276</v>
      </c>
      <c r="E130" s="9">
        <v>54</v>
      </c>
      <c r="F130" s="7">
        <f t="shared" si="26"/>
        <v>0</v>
      </c>
      <c r="G130" s="9">
        <f t="shared" si="39"/>
        <v>54</v>
      </c>
      <c r="H130" s="7">
        <f t="shared" ref="H130:M130" si="47">+H131+H132</f>
        <v>43</v>
      </c>
      <c r="I130" s="7">
        <f t="shared" si="47"/>
        <v>1</v>
      </c>
      <c r="J130" s="7">
        <f t="shared" si="47"/>
        <v>3</v>
      </c>
      <c r="K130" s="7">
        <f t="shared" si="47"/>
        <v>5</v>
      </c>
      <c r="L130" s="7">
        <f t="shared" si="47"/>
        <v>2</v>
      </c>
      <c r="M130" s="7">
        <f t="shared" si="47"/>
        <v>0</v>
      </c>
    </row>
    <row r="131" spans="1:13" ht="27" customHeight="1" x14ac:dyDescent="0.15">
      <c r="A131" s="7" t="s">
        <v>277</v>
      </c>
      <c r="B131" s="7" t="s">
        <v>278</v>
      </c>
      <c r="C131" s="7" t="s">
        <v>275</v>
      </c>
      <c r="D131" s="8" t="s">
        <v>279</v>
      </c>
      <c r="E131" s="9"/>
      <c r="F131" s="7">
        <f t="shared" si="26"/>
        <v>-14</v>
      </c>
      <c r="G131" s="9">
        <f t="shared" si="39"/>
        <v>14</v>
      </c>
      <c r="H131" s="7">
        <v>3</v>
      </c>
      <c r="I131" s="7">
        <v>1</v>
      </c>
      <c r="J131" s="7">
        <v>3</v>
      </c>
      <c r="K131" s="7">
        <v>5</v>
      </c>
      <c r="L131" s="7">
        <v>2</v>
      </c>
      <c r="M131" s="7">
        <v>0</v>
      </c>
    </row>
    <row r="132" spans="1:13" ht="27" customHeight="1" x14ac:dyDescent="0.15">
      <c r="A132" s="7" t="s">
        <v>280</v>
      </c>
      <c r="B132" s="7" t="s">
        <v>281</v>
      </c>
      <c r="C132" s="7" t="s">
        <v>275</v>
      </c>
      <c r="D132" s="8" t="s">
        <v>282</v>
      </c>
      <c r="E132" s="9"/>
      <c r="F132" s="7">
        <f t="shared" si="26"/>
        <v>-40</v>
      </c>
      <c r="G132" s="9">
        <f t="shared" si="39"/>
        <v>40</v>
      </c>
      <c r="H132" s="7">
        <v>40</v>
      </c>
      <c r="I132" s="7">
        <v>0</v>
      </c>
      <c r="J132" s="7">
        <v>0</v>
      </c>
      <c r="K132" s="7">
        <v>0</v>
      </c>
      <c r="L132" s="7">
        <v>0</v>
      </c>
      <c r="M132" s="7">
        <v>0</v>
      </c>
    </row>
    <row r="133" spans="1:13" ht="27" customHeight="1" x14ac:dyDescent="0.15">
      <c r="A133" s="7" t="s">
        <v>14</v>
      </c>
      <c r="B133" s="7" t="s">
        <v>15</v>
      </c>
      <c r="C133" s="7" t="s">
        <v>283</v>
      </c>
      <c r="D133" s="8" t="s">
        <v>284</v>
      </c>
      <c r="E133" s="9">
        <f>+E134</f>
        <v>310</v>
      </c>
      <c r="F133" s="7">
        <f t="shared" si="26"/>
        <v>8</v>
      </c>
      <c r="G133" s="9">
        <f t="shared" si="39"/>
        <v>302</v>
      </c>
      <c r="H133" s="7">
        <f t="shared" ref="H133:M133" si="48">+H134</f>
        <v>264</v>
      </c>
      <c r="I133" s="7">
        <f t="shared" si="48"/>
        <v>13</v>
      </c>
      <c r="J133" s="7">
        <f t="shared" si="48"/>
        <v>9</v>
      </c>
      <c r="K133" s="7">
        <f t="shared" si="48"/>
        <v>15</v>
      </c>
      <c r="L133" s="7">
        <f t="shared" si="48"/>
        <v>1</v>
      </c>
      <c r="M133" s="7">
        <f t="shared" si="48"/>
        <v>0</v>
      </c>
    </row>
    <row r="134" spans="1:13" ht="27" customHeight="1" x14ac:dyDescent="0.15">
      <c r="A134" s="7" t="s">
        <v>14</v>
      </c>
      <c r="B134" s="7" t="s">
        <v>15</v>
      </c>
      <c r="C134" s="7" t="s">
        <v>285</v>
      </c>
      <c r="D134" s="8" t="s">
        <v>286</v>
      </c>
      <c r="E134" s="9">
        <v>310</v>
      </c>
      <c r="F134" s="7">
        <f t="shared" ref="F134:F197" si="49">+E134-G134</f>
        <v>8</v>
      </c>
      <c r="G134" s="9">
        <f t="shared" si="39"/>
        <v>302</v>
      </c>
      <c r="H134" s="7">
        <f t="shared" ref="H134:M134" si="50">SUM(H135:H138)</f>
        <v>264</v>
      </c>
      <c r="I134" s="7">
        <f t="shared" si="50"/>
        <v>13</v>
      </c>
      <c r="J134" s="7">
        <f t="shared" si="50"/>
        <v>9</v>
      </c>
      <c r="K134" s="7">
        <f t="shared" si="50"/>
        <v>15</v>
      </c>
      <c r="L134" s="7">
        <f t="shared" si="50"/>
        <v>1</v>
      </c>
      <c r="M134" s="7">
        <f t="shared" si="50"/>
        <v>0</v>
      </c>
    </row>
    <row r="135" spans="1:13" ht="27" customHeight="1" x14ac:dyDescent="0.15">
      <c r="A135" s="7" t="s">
        <v>287</v>
      </c>
      <c r="B135" s="7" t="s">
        <v>288</v>
      </c>
      <c r="C135" s="7" t="s">
        <v>285</v>
      </c>
      <c r="D135" s="8" t="s">
        <v>289</v>
      </c>
      <c r="E135" s="9"/>
      <c r="F135" s="7">
        <f t="shared" si="49"/>
        <v>-52</v>
      </c>
      <c r="G135" s="9">
        <f t="shared" si="39"/>
        <v>52</v>
      </c>
      <c r="H135" s="7">
        <v>14</v>
      </c>
      <c r="I135" s="7">
        <v>13</v>
      </c>
      <c r="J135" s="7">
        <v>9</v>
      </c>
      <c r="K135" s="7">
        <v>15</v>
      </c>
      <c r="L135" s="7">
        <v>1</v>
      </c>
      <c r="M135" s="7">
        <v>0</v>
      </c>
    </row>
    <row r="136" spans="1:13" ht="27" customHeight="1" x14ac:dyDescent="0.15">
      <c r="A136" s="7" t="s">
        <v>290</v>
      </c>
      <c r="B136" s="7" t="s">
        <v>291</v>
      </c>
      <c r="C136" s="7" t="s">
        <v>285</v>
      </c>
      <c r="D136" s="8" t="s">
        <v>292</v>
      </c>
      <c r="E136" s="9"/>
      <c r="F136" s="7">
        <f t="shared" si="49"/>
        <v>-70</v>
      </c>
      <c r="G136" s="9">
        <f t="shared" si="39"/>
        <v>70</v>
      </c>
      <c r="H136" s="7">
        <v>70</v>
      </c>
      <c r="I136" s="7">
        <v>0</v>
      </c>
      <c r="J136" s="7">
        <v>0</v>
      </c>
      <c r="K136" s="7">
        <v>0</v>
      </c>
      <c r="L136" s="7">
        <v>0</v>
      </c>
      <c r="M136" s="7">
        <v>0</v>
      </c>
    </row>
    <row r="137" spans="1:13" ht="27" customHeight="1" x14ac:dyDescent="0.15">
      <c r="A137" s="7" t="s">
        <v>293</v>
      </c>
      <c r="B137" s="7" t="s">
        <v>294</v>
      </c>
      <c r="C137" s="7" t="s">
        <v>285</v>
      </c>
      <c r="D137" s="8" t="s">
        <v>295</v>
      </c>
      <c r="E137" s="9"/>
      <c r="F137" s="7">
        <f t="shared" si="49"/>
        <v>-150</v>
      </c>
      <c r="G137" s="9">
        <f t="shared" si="39"/>
        <v>150</v>
      </c>
      <c r="H137" s="7">
        <v>150</v>
      </c>
      <c r="I137" s="7">
        <v>0</v>
      </c>
      <c r="J137" s="7">
        <v>0</v>
      </c>
      <c r="K137" s="7">
        <v>0</v>
      </c>
      <c r="L137" s="7">
        <v>0</v>
      </c>
      <c r="M137" s="7">
        <v>0</v>
      </c>
    </row>
    <row r="138" spans="1:13" ht="27" customHeight="1" x14ac:dyDescent="0.15">
      <c r="A138" s="7" t="s">
        <v>170</v>
      </c>
      <c r="B138" s="7" t="s">
        <v>296</v>
      </c>
      <c r="C138" s="7" t="s">
        <v>285</v>
      </c>
      <c r="D138" s="8" t="s">
        <v>297</v>
      </c>
      <c r="E138" s="9"/>
      <c r="F138" s="7">
        <f t="shared" si="49"/>
        <v>-30</v>
      </c>
      <c r="G138" s="9">
        <f t="shared" si="39"/>
        <v>30</v>
      </c>
      <c r="H138" s="7">
        <v>30</v>
      </c>
      <c r="I138" s="7">
        <v>0</v>
      </c>
      <c r="J138" s="7">
        <v>0</v>
      </c>
      <c r="K138" s="7">
        <v>0</v>
      </c>
      <c r="L138" s="7">
        <v>0</v>
      </c>
      <c r="M138" s="7">
        <v>0</v>
      </c>
    </row>
    <row r="139" spans="1:13" ht="27" customHeight="1" x14ac:dyDescent="0.15">
      <c r="A139" s="7" t="s">
        <v>14</v>
      </c>
      <c r="B139" s="7" t="s">
        <v>15</v>
      </c>
      <c r="C139" s="7" t="s">
        <v>298</v>
      </c>
      <c r="D139" s="8" t="s">
        <v>299</v>
      </c>
      <c r="E139" s="9">
        <f>+E140</f>
        <v>188</v>
      </c>
      <c r="F139" s="7">
        <f t="shared" si="49"/>
        <v>64</v>
      </c>
      <c r="G139" s="9">
        <f t="shared" si="39"/>
        <v>124</v>
      </c>
      <c r="H139" s="7">
        <f t="shared" ref="H139:M139" si="51">+H140</f>
        <v>32</v>
      </c>
      <c r="I139" s="7">
        <f t="shared" si="51"/>
        <v>49</v>
      </c>
      <c r="J139" s="7">
        <f t="shared" si="51"/>
        <v>43</v>
      </c>
      <c r="K139" s="7">
        <f t="shared" si="51"/>
        <v>0</v>
      </c>
      <c r="L139" s="7">
        <f t="shared" si="51"/>
        <v>0</v>
      </c>
      <c r="M139" s="7">
        <f t="shared" si="51"/>
        <v>0</v>
      </c>
    </row>
    <row r="140" spans="1:13" ht="27" customHeight="1" x14ac:dyDescent="0.15">
      <c r="A140" s="7" t="s">
        <v>14</v>
      </c>
      <c r="B140" s="7" t="s">
        <v>15</v>
      </c>
      <c r="C140" s="7" t="s">
        <v>300</v>
      </c>
      <c r="D140" s="8" t="s">
        <v>301</v>
      </c>
      <c r="E140" s="9">
        <v>188</v>
      </c>
      <c r="F140" s="7">
        <f t="shared" si="49"/>
        <v>64</v>
      </c>
      <c r="G140" s="9">
        <f t="shared" si="39"/>
        <v>124</v>
      </c>
      <c r="H140" s="7">
        <f t="shared" ref="H140:M140" si="52">SUM(H141:H142)</f>
        <v>32</v>
      </c>
      <c r="I140" s="7">
        <f t="shared" si="52"/>
        <v>49</v>
      </c>
      <c r="J140" s="7">
        <f t="shared" si="52"/>
        <v>43</v>
      </c>
      <c r="K140" s="7">
        <f t="shared" si="52"/>
        <v>0</v>
      </c>
      <c r="L140" s="7">
        <f t="shared" si="52"/>
        <v>0</v>
      </c>
      <c r="M140" s="7">
        <f t="shared" si="52"/>
        <v>0</v>
      </c>
    </row>
    <row r="141" spans="1:13" ht="27" customHeight="1" x14ac:dyDescent="0.15">
      <c r="A141" s="7" t="s">
        <v>302</v>
      </c>
      <c r="B141" s="7" t="s">
        <v>303</v>
      </c>
      <c r="C141" s="7" t="s">
        <v>300</v>
      </c>
      <c r="D141" s="8" t="s">
        <v>304</v>
      </c>
      <c r="E141" s="9"/>
      <c r="F141" s="7">
        <f t="shared" si="49"/>
        <v>-85</v>
      </c>
      <c r="G141" s="9">
        <f t="shared" si="39"/>
        <v>85</v>
      </c>
      <c r="H141" s="7">
        <v>23</v>
      </c>
      <c r="I141" s="7">
        <v>34</v>
      </c>
      <c r="J141" s="7">
        <v>28</v>
      </c>
      <c r="K141" s="7">
        <v>0</v>
      </c>
      <c r="L141" s="7">
        <v>0</v>
      </c>
      <c r="M141" s="7">
        <v>0</v>
      </c>
    </row>
    <row r="142" spans="1:13" ht="27" customHeight="1" x14ac:dyDescent="0.15">
      <c r="A142" s="7" t="s">
        <v>305</v>
      </c>
      <c r="B142" s="7" t="s">
        <v>306</v>
      </c>
      <c r="C142" s="7" t="s">
        <v>300</v>
      </c>
      <c r="D142" s="8" t="s">
        <v>307</v>
      </c>
      <c r="E142" s="9"/>
      <c r="F142" s="7">
        <f t="shared" si="49"/>
        <v>-39</v>
      </c>
      <c r="G142" s="9">
        <f t="shared" si="39"/>
        <v>39</v>
      </c>
      <c r="H142" s="7">
        <v>9</v>
      </c>
      <c r="I142" s="7">
        <v>15</v>
      </c>
      <c r="J142" s="7">
        <v>15</v>
      </c>
      <c r="K142" s="7">
        <v>0</v>
      </c>
      <c r="L142" s="7">
        <v>0</v>
      </c>
      <c r="M142" s="7">
        <v>0</v>
      </c>
    </row>
    <row r="143" spans="1:13" ht="27" customHeight="1" x14ac:dyDescent="0.15">
      <c r="A143" s="7" t="s">
        <v>14</v>
      </c>
      <c r="B143" s="7" t="s">
        <v>15</v>
      </c>
      <c r="C143" s="7" t="s">
        <v>308</v>
      </c>
      <c r="D143" s="8" t="s">
        <v>309</v>
      </c>
      <c r="E143" s="9">
        <f>+E144+E146+E148</f>
        <v>1363</v>
      </c>
      <c r="F143" s="7">
        <f t="shared" si="49"/>
        <v>388</v>
      </c>
      <c r="G143" s="9">
        <f t="shared" si="39"/>
        <v>975</v>
      </c>
      <c r="H143" s="7">
        <f t="shared" ref="H143:M143" si="53">+H144+H146+H148</f>
        <v>324</v>
      </c>
      <c r="I143" s="7">
        <f t="shared" si="53"/>
        <v>400</v>
      </c>
      <c r="J143" s="7">
        <f t="shared" si="53"/>
        <v>165</v>
      </c>
      <c r="K143" s="7">
        <f t="shared" si="53"/>
        <v>41</v>
      </c>
      <c r="L143" s="7">
        <f t="shared" si="53"/>
        <v>41</v>
      </c>
      <c r="M143" s="7">
        <f t="shared" si="53"/>
        <v>4</v>
      </c>
    </row>
    <row r="144" spans="1:13" ht="27" customHeight="1" x14ac:dyDescent="0.15">
      <c r="A144" s="7" t="s">
        <v>14</v>
      </c>
      <c r="B144" s="7" t="s">
        <v>15</v>
      </c>
      <c r="C144" s="7" t="s">
        <v>310</v>
      </c>
      <c r="D144" s="8" t="s">
        <v>311</v>
      </c>
      <c r="E144" s="9">
        <v>70</v>
      </c>
      <c r="F144" s="7">
        <f t="shared" si="49"/>
        <v>60</v>
      </c>
      <c r="G144" s="9">
        <f t="shared" si="39"/>
        <v>10</v>
      </c>
      <c r="H144" s="7">
        <f t="shared" ref="H144:M144" si="54">+H145</f>
        <v>0</v>
      </c>
      <c r="I144" s="7">
        <f t="shared" si="54"/>
        <v>10</v>
      </c>
      <c r="J144" s="7">
        <f t="shared" si="54"/>
        <v>0</v>
      </c>
      <c r="K144" s="7">
        <f t="shared" si="54"/>
        <v>0</v>
      </c>
      <c r="L144" s="7">
        <f t="shared" si="54"/>
        <v>0</v>
      </c>
      <c r="M144" s="7">
        <f t="shared" si="54"/>
        <v>0</v>
      </c>
    </row>
    <row r="145" spans="1:13" ht="27" customHeight="1" x14ac:dyDescent="0.15">
      <c r="A145" s="7" t="s">
        <v>51</v>
      </c>
      <c r="B145" s="7" t="s">
        <v>312</v>
      </c>
      <c r="C145" s="7" t="s">
        <v>310</v>
      </c>
      <c r="D145" s="8" t="s">
        <v>313</v>
      </c>
      <c r="E145" s="9"/>
      <c r="F145" s="7">
        <f t="shared" si="49"/>
        <v>-10</v>
      </c>
      <c r="G145" s="9">
        <f t="shared" si="39"/>
        <v>10</v>
      </c>
      <c r="H145" s="7">
        <v>0</v>
      </c>
      <c r="I145" s="7">
        <v>10</v>
      </c>
      <c r="J145" s="7">
        <v>0</v>
      </c>
      <c r="K145" s="7">
        <v>0</v>
      </c>
      <c r="L145" s="7">
        <v>0</v>
      </c>
      <c r="M145" s="7">
        <v>0</v>
      </c>
    </row>
    <row r="146" spans="1:13" ht="27" customHeight="1" x14ac:dyDescent="0.15">
      <c r="A146" s="7" t="s">
        <v>14</v>
      </c>
      <c r="B146" s="7" t="s">
        <v>15</v>
      </c>
      <c r="C146" s="7" t="s">
        <v>314</v>
      </c>
      <c r="D146" s="8" t="s">
        <v>315</v>
      </c>
      <c r="E146" s="9">
        <v>115</v>
      </c>
      <c r="F146" s="7">
        <f t="shared" si="49"/>
        <v>35</v>
      </c>
      <c r="G146" s="9">
        <f t="shared" si="39"/>
        <v>80</v>
      </c>
      <c r="H146" s="7">
        <f t="shared" ref="H146:M146" si="55">+H147</f>
        <v>35</v>
      </c>
      <c r="I146" s="7">
        <f t="shared" si="55"/>
        <v>45</v>
      </c>
      <c r="J146" s="7">
        <f t="shared" si="55"/>
        <v>0</v>
      </c>
      <c r="K146" s="7">
        <f t="shared" si="55"/>
        <v>0</v>
      </c>
      <c r="L146" s="7">
        <f t="shared" si="55"/>
        <v>0</v>
      </c>
      <c r="M146" s="7">
        <f t="shared" si="55"/>
        <v>0</v>
      </c>
    </row>
    <row r="147" spans="1:13" ht="27" customHeight="1" x14ac:dyDescent="0.15">
      <c r="A147" s="7" t="s">
        <v>51</v>
      </c>
      <c r="B147" s="7" t="s">
        <v>316</v>
      </c>
      <c r="C147" s="7" t="s">
        <v>314</v>
      </c>
      <c r="D147" s="8" t="s">
        <v>317</v>
      </c>
      <c r="E147" s="9"/>
      <c r="F147" s="7">
        <f t="shared" si="49"/>
        <v>-80</v>
      </c>
      <c r="G147" s="9">
        <f t="shared" si="39"/>
        <v>80</v>
      </c>
      <c r="H147" s="7">
        <v>35</v>
      </c>
      <c r="I147" s="7">
        <v>45</v>
      </c>
      <c r="J147" s="7">
        <v>0</v>
      </c>
      <c r="K147" s="7">
        <v>0</v>
      </c>
      <c r="L147" s="7">
        <v>0</v>
      </c>
      <c r="M147" s="7">
        <v>0</v>
      </c>
    </row>
    <row r="148" spans="1:13" ht="27" customHeight="1" x14ac:dyDescent="0.15">
      <c r="A148" s="7" t="s">
        <v>14</v>
      </c>
      <c r="B148" s="7" t="s">
        <v>15</v>
      </c>
      <c r="C148" s="7" t="s">
        <v>318</v>
      </c>
      <c r="D148" s="8" t="s">
        <v>319</v>
      </c>
      <c r="E148" s="9">
        <v>1178</v>
      </c>
      <c r="F148" s="7">
        <f t="shared" si="49"/>
        <v>293</v>
      </c>
      <c r="G148" s="9">
        <f t="shared" si="39"/>
        <v>885</v>
      </c>
      <c r="H148" s="7">
        <f t="shared" ref="H148:M148" si="56">SUM(H149:H155)</f>
        <v>289</v>
      </c>
      <c r="I148" s="7">
        <f t="shared" si="56"/>
        <v>345</v>
      </c>
      <c r="J148" s="7">
        <f t="shared" si="56"/>
        <v>165</v>
      </c>
      <c r="K148" s="7">
        <f t="shared" si="56"/>
        <v>41</v>
      </c>
      <c r="L148" s="7">
        <f t="shared" si="56"/>
        <v>41</v>
      </c>
      <c r="M148" s="7">
        <f t="shared" si="56"/>
        <v>4</v>
      </c>
    </row>
    <row r="149" spans="1:13" ht="27" customHeight="1" x14ac:dyDescent="0.15">
      <c r="A149" s="7" t="s">
        <v>302</v>
      </c>
      <c r="B149" s="7" t="s">
        <v>320</v>
      </c>
      <c r="C149" s="7" t="s">
        <v>318</v>
      </c>
      <c r="D149" s="8" t="s">
        <v>304</v>
      </c>
      <c r="E149" s="9"/>
      <c r="F149" s="7">
        <f t="shared" si="49"/>
        <v>-50</v>
      </c>
      <c r="G149" s="9">
        <f t="shared" ref="G149:G180" si="57">SUM(H149:M149)</f>
        <v>50</v>
      </c>
      <c r="H149" s="7">
        <v>15</v>
      </c>
      <c r="I149" s="7">
        <v>19</v>
      </c>
      <c r="J149" s="7">
        <v>16</v>
      </c>
      <c r="K149" s="7">
        <v>0</v>
      </c>
      <c r="L149" s="7">
        <v>0</v>
      </c>
      <c r="M149" s="7">
        <v>0</v>
      </c>
    </row>
    <row r="150" spans="1:13" ht="27" customHeight="1" x14ac:dyDescent="0.15">
      <c r="A150" s="7" t="s">
        <v>321</v>
      </c>
      <c r="B150" s="7" t="s">
        <v>322</v>
      </c>
      <c r="C150" s="7" t="s">
        <v>318</v>
      </c>
      <c r="D150" s="8" t="s">
        <v>323</v>
      </c>
      <c r="E150" s="9"/>
      <c r="F150" s="7">
        <f t="shared" si="49"/>
        <v>-146</v>
      </c>
      <c r="G150" s="9">
        <f t="shared" si="57"/>
        <v>146</v>
      </c>
      <c r="H150" s="7">
        <v>48</v>
      </c>
      <c r="I150" s="7">
        <v>69</v>
      </c>
      <c r="J150" s="7">
        <v>24</v>
      </c>
      <c r="K150" s="7">
        <v>2</v>
      </c>
      <c r="L150" s="7">
        <v>3</v>
      </c>
      <c r="M150" s="7">
        <v>0</v>
      </c>
    </row>
    <row r="151" spans="1:13" ht="27" customHeight="1" x14ac:dyDescent="0.15">
      <c r="A151" s="7" t="s">
        <v>321</v>
      </c>
      <c r="B151" s="7" t="s">
        <v>324</v>
      </c>
      <c r="C151" s="7" t="s">
        <v>318</v>
      </c>
      <c r="D151" s="8" t="s">
        <v>304</v>
      </c>
      <c r="E151" s="9"/>
      <c r="F151" s="7">
        <f t="shared" si="49"/>
        <v>-365</v>
      </c>
      <c r="G151" s="9">
        <f t="shared" si="57"/>
        <v>365</v>
      </c>
      <c r="H151" s="7">
        <v>121</v>
      </c>
      <c r="I151" s="7">
        <v>172</v>
      </c>
      <c r="J151" s="7">
        <v>60</v>
      </c>
      <c r="K151" s="7">
        <v>5</v>
      </c>
      <c r="L151" s="7">
        <v>7</v>
      </c>
      <c r="M151" s="7">
        <v>0</v>
      </c>
    </row>
    <row r="152" spans="1:13" ht="27" customHeight="1" x14ac:dyDescent="0.15">
      <c r="A152" s="7" t="s">
        <v>212</v>
      </c>
      <c r="B152" s="7" t="s">
        <v>325</v>
      </c>
      <c r="C152" s="7" t="s">
        <v>318</v>
      </c>
      <c r="D152" s="8" t="s">
        <v>304</v>
      </c>
      <c r="E152" s="9"/>
      <c r="F152" s="7">
        <f t="shared" si="49"/>
        <v>-138</v>
      </c>
      <c r="G152" s="9">
        <f t="shared" si="57"/>
        <v>138</v>
      </c>
      <c r="H152" s="7">
        <v>37</v>
      </c>
      <c r="I152" s="7">
        <v>41</v>
      </c>
      <c r="J152" s="7">
        <v>25</v>
      </c>
      <c r="K152" s="7">
        <v>17</v>
      </c>
      <c r="L152" s="7">
        <v>18</v>
      </c>
      <c r="M152" s="7">
        <v>0</v>
      </c>
    </row>
    <row r="153" spans="1:13" ht="27" customHeight="1" x14ac:dyDescent="0.15">
      <c r="A153" s="7" t="s">
        <v>326</v>
      </c>
      <c r="B153" s="7" t="s">
        <v>327</v>
      </c>
      <c r="C153" s="7" t="s">
        <v>318</v>
      </c>
      <c r="D153" s="8" t="s">
        <v>328</v>
      </c>
      <c r="E153" s="9"/>
      <c r="F153" s="7">
        <f t="shared" si="49"/>
        <v>-70</v>
      </c>
      <c r="G153" s="9">
        <f t="shared" si="57"/>
        <v>70</v>
      </c>
      <c r="H153" s="7">
        <v>18</v>
      </c>
      <c r="I153" s="7">
        <v>18</v>
      </c>
      <c r="J153" s="7">
        <v>18</v>
      </c>
      <c r="K153" s="7">
        <v>8</v>
      </c>
      <c r="L153" s="7">
        <v>8</v>
      </c>
      <c r="M153" s="7">
        <v>0</v>
      </c>
    </row>
    <row r="154" spans="1:13" ht="27" customHeight="1" x14ac:dyDescent="0.15">
      <c r="A154" s="7" t="s">
        <v>326</v>
      </c>
      <c r="B154" s="7" t="s">
        <v>329</v>
      </c>
      <c r="C154" s="7" t="s">
        <v>318</v>
      </c>
      <c r="D154" s="8" t="s">
        <v>328</v>
      </c>
      <c r="E154" s="9"/>
      <c r="F154" s="7">
        <f t="shared" si="49"/>
        <v>-58</v>
      </c>
      <c r="G154" s="9">
        <f t="shared" si="57"/>
        <v>58</v>
      </c>
      <c r="H154" s="7">
        <v>30</v>
      </c>
      <c r="I154" s="7">
        <v>8</v>
      </c>
      <c r="J154" s="7">
        <v>8</v>
      </c>
      <c r="K154" s="7">
        <v>6</v>
      </c>
      <c r="L154" s="7">
        <v>2</v>
      </c>
      <c r="M154" s="7">
        <v>4</v>
      </c>
    </row>
    <row r="155" spans="1:13" ht="27" customHeight="1" x14ac:dyDescent="0.15">
      <c r="A155" s="7" t="s">
        <v>330</v>
      </c>
      <c r="B155" s="7" t="s">
        <v>331</v>
      </c>
      <c r="C155" s="7" t="s">
        <v>318</v>
      </c>
      <c r="D155" s="8" t="s">
        <v>332</v>
      </c>
      <c r="E155" s="9"/>
      <c r="F155" s="7">
        <f t="shared" si="49"/>
        <v>-58</v>
      </c>
      <c r="G155" s="9">
        <f t="shared" si="57"/>
        <v>58</v>
      </c>
      <c r="H155" s="7">
        <v>20</v>
      </c>
      <c r="I155" s="7">
        <v>18</v>
      </c>
      <c r="J155" s="7">
        <v>14</v>
      </c>
      <c r="K155" s="7">
        <v>3</v>
      </c>
      <c r="L155" s="7">
        <v>3</v>
      </c>
      <c r="M155" s="7">
        <v>0</v>
      </c>
    </row>
    <row r="156" spans="1:13" ht="27" customHeight="1" x14ac:dyDescent="0.15">
      <c r="A156" s="7" t="s">
        <v>14</v>
      </c>
      <c r="B156" s="7" t="s">
        <v>15</v>
      </c>
      <c r="C156" s="7" t="s">
        <v>333</v>
      </c>
      <c r="D156" s="8" t="s">
        <v>334</v>
      </c>
      <c r="E156" s="9">
        <f>+E170+E177+E192+E216+E243+E256+E249</f>
        <v>43838</v>
      </c>
      <c r="F156" s="7">
        <f t="shared" si="49"/>
        <v>-2843</v>
      </c>
      <c r="G156" s="9">
        <f t="shared" si="57"/>
        <v>46681</v>
      </c>
      <c r="H156" s="7">
        <f t="shared" ref="H156:M156" si="58">+H157+H160+H170+H177+H192+H212+H216+H243+H251+H256</f>
        <v>13751</v>
      </c>
      <c r="I156" s="7">
        <f t="shared" si="58"/>
        <v>11794</v>
      </c>
      <c r="J156" s="7">
        <f t="shared" si="58"/>
        <v>8766</v>
      </c>
      <c r="K156" s="7">
        <f t="shared" si="58"/>
        <v>5564</v>
      </c>
      <c r="L156" s="7">
        <f t="shared" si="58"/>
        <v>5824</v>
      </c>
      <c r="M156" s="7">
        <f t="shared" si="58"/>
        <v>982</v>
      </c>
    </row>
    <row r="157" spans="1:13" ht="27" customHeight="1" x14ac:dyDescent="0.15">
      <c r="A157" s="7" t="s">
        <v>14</v>
      </c>
      <c r="B157" s="7" t="s">
        <v>15</v>
      </c>
      <c r="C157" s="7" t="s">
        <v>335</v>
      </c>
      <c r="D157" s="8" t="s">
        <v>336</v>
      </c>
      <c r="E157" s="9"/>
      <c r="F157" s="7">
        <f t="shared" si="49"/>
        <v>-43</v>
      </c>
      <c r="G157" s="9">
        <f t="shared" si="57"/>
        <v>43</v>
      </c>
      <c r="H157" s="7">
        <f t="shared" ref="H157:M158" si="59">+H158</f>
        <v>12</v>
      </c>
      <c r="I157" s="7">
        <f t="shared" si="59"/>
        <v>11</v>
      </c>
      <c r="J157" s="7">
        <f t="shared" si="59"/>
        <v>6</v>
      </c>
      <c r="K157" s="7">
        <f t="shared" si="59"/>
        <v>5</v>
      </c>
      <c r="L157" s="7">
        <f t="shared" si="59"/>
        <v>7</v>
      </c>
      <c r="M157" s="7">
        <f t="shared" si="59"/>
        <v>2</v>
      </c>
    </row>
    <row r="158" spans="1:13" ht="27" customHeight="1" x14ac:dyDescent="0.15">
      <c r="A158" s="7" t="s">
        <v>14</v>
      </c>
      <c r="B158" s="7" t="s">
        <v>15</v>
      </c>
      <c r="C158" s="7" t="s">
        <v>337</v>
      </c>
      <c r="D158" s="8" t="s">
        <v>338</v>
      </c>
      <c r="E158" s="9"/>
      <c r="F158" s="7">
        <f t="shared" si="49"/>
        <v>-43</v>
      </c>
      <c r="G158" s="9">
        <f t="shared" si="57"/>
        <v>43</v>
      </c>
      <c r="H158" s="7">
        <f t="shared" si="59"/>
        <v>12</v>
      </c>
      <c r="I158" s="7">
        <f t="shared" si="59"/>
        <v>11</v>
      </c>
      <c r="J158" s="7">
        <f t="shared" si="59"/>
        <v>6</v>
      </c>
      <c r="K158" s="7">
        <f t="shared" si="59"/>
        <v>5</v>
      </c>
      <c r="L158" s="7">
        <f t="shared" si="59"/>
        <v>7</v>
      </c>
      <c r="M158" s="7">
        <f t="shared" si="59"/>
        <v>2</v>
      </c>
    </row>
    <row r="159" spans="1:13" ht="27" customHeight="1" x14ac:dyDescent="0.15">
      <c r="A159" s="7" t="s">
        <v>339</v>
      </c>
      <c r="B159" s="7" t="s">
        <v>340</v>
      </c>
      <c r="C159" s="7" t="s">
        <v>337</v>
      </c>
      <c r="D159" s="8" t="s">
        <v>341</v>
      </c>
      <c r="E159" s="9"/>
      <c r="F159" s="7">
        <f t="shared" si="49"/>
        <v>-43</v>
      </c>
      <c r="G159" s="9">
        <f t="shared" si="57"/>
        <v>43</v>
      </c>
      <c r="H159" s="7">
        <v>12</v>
      </c>
      <c r="I159" s="7">
        <v>11</v>
      </c>
      <c r="J159" s="7">
        <v>6</v>
      </c>
      <c r="K159" s="7">
        <v>5</v>
      </c>
      <c r="L159" s="7">
        <v>7</v>
      </c>
      <c r="M159" s="7">
        <v>2</v>
      </c>
    </row>
    <row r="160" spans="1:13" ht="27" customHeight="1" x14ac:dyDescent="0.15">
      <c r="A160" s="7" t="s">
        <v>14</v>
      </c>
      <c r="B160" s="7" t="s">
        <v>15</v>
      </c>
      <c r="C160" s="7" t="s">
        <v>342</v>
      </c>
      <c r="D160" s="8" t="s">
        <v>343</v>
      </c>
      <c r="E160" s="9"/>
      <c r="F160" s="7">
        <f t="shared" si="49"/>
        <v>-1857</v>
      </c>
      <c r="G160" s="9">
        <f t="shared" si="57"/>
        <v>1857</v>
      </c>
      <c r="H160" s="7">
        <f t="shared" ref="H160:M160" si="60">+H161+H163+H165</f>
        <v>189</v>
      </c>
      <c r="I160" s="7">
        <f t="shared" si="60"/>
        <v>72</v>
      </c>
      <c r="J160" s="7">
        <f t="shared" si="60"/>
        <v>85</v>
      </c>
      <c r="K160" s="7">
        <f t="shared" si="60"/>
        <v>639</v>
      </c>
      <c r="L160" s="7">
        <f t="shared" si="60"/>
        <v>700</v>
      </c>
      <c r="M160" s="7">
        <f t="shared" si="60"/>
        <v>172</v>
      </c>
    </row>
    <row r="161" spans="1:13" ht="27" customHeight="1" x14ac:dyDescent="0.15">
      <c r="A161" s="7" t="s">
        <v>14</v>
      </c>
      <c r="B161" s="7" t="s">
        <v>15</v>
      </c>
      <c r="C161" s="7" t="s">
        <v>344</v>
      </c>
      <c r="D161" s="8" t="s">
        <v>345</v>
      </c>
      <c r="E161" s="9"/>
      <c r="F161" s="7">
        <f t="shared" si="49"/>
        <v>-10</v>
      </c>
      <c r="G161" s="9">
        <f t="shared" si="57"/>
        <v>10</v>
      </c>
      <c r="H161" s="7">
        <f t="shared" ref="H161:M161" si="61">+H162</f>
        <v>3</v>
      </c>
      <c r="I161" s="7">
        <f t="shared" si="61"/>
        <v>2</v>
      </c>
      <c r="J161" s="7">
        <f t="shared" si="61"/>
        <v>3</v>
      </c>
      <c r="K161" s="7">
        <f t="shared" si="61"/>
        <v>1</v>
      </c>
      <c r="L161" s="7">
        <f t="shared" si="61"/>
        <v>1</v>
      </c>
      <c r="M161" s="7">
        <f t="shared" si="61"/>
        <v>0</v>
      </c>
    </row>
    <row r="162" spans="1:13" ht="27" customHeight="1" x14ac:dyDescent="0.15">
      <c r="A162" s="7" t="s">
        <v>146</v>
      </c>
      <c r="B162" s="7" t="s">
        <v>346</v>
      </c>
      <c r="C162" s="7" t="s">
        <v>344</v>
      </c>
      <c r="D162" s="8" t="s">
        <v>347</v>
      </c>
      <c r="E162" s="9"/>
      <c r="F162" s="7">
        <f t="shared" si="49"/>
        <v>-10</v>
      </c>
      <c r="G162" s="9">
        <f t="shared" si="57"/>
        <v>10</v>
      </c>
      <c r="H162" s="7">
        <v>3</v>
      </c>
      <c r="I162" s="7">
        <v>2</v>
      </c>
      <c r="J162" s="7">
        <v>3</v>
      </c>
      <c r="K162" s="7">
        <v>1</v>
      </c>
      <c r="L162" s="7">
        <v>1</v>
      </c>
      <c r="M162" s="7">
        <v>0</v>
      </c>
    </row>
    <row r="163" spans="1:13" ht="27" customHeight="1" x14ac:dyDescent="0.15">
      <c r="A163" s="7" t="s">
        <v>14</v>
      </c>
      <c r="B163" s="7" t="s">
        <v>15</v>
      </c>
      <c r="C163" s="7" t="s">
        <v>348</v>
      </c>
      <c r="D163" s="8" t="s">
        <v>349</v>
      </c>
      <c r="E163" s="9"/>
      <c r="F163" s="7">
        <f t="shared" si="49"/>
        <v>-192</v>
      </c>
      <c r="G163" s="9">
        <f t="shared" si="57"/>
        <v>192</v>
      </c>
      <c r="H163" s="7">
        <f t="shared" ref="H163:M163" si="62">+H164</f>
        <v>40</v>
      </c>
      <c r="I163" s="7">
        <f t="shared" si="62"/>
        <v>49</v>
      </c>
      <c r="J163" s="7">
        <f t="shared" si="62"/>
        <v>35</v>
      </c>
      <c r="K163" s="7">
        <f t="shared" si="62"/>
        <v>37</v>
      </c>
      <c r="L163" s="7">
        <f t="shared" si="62"/>
        <v>31</v>
      </c>
      <c r="M163" s="7">
        <f t="shared" si="62"/>
        <v>0</v>
      </c>
    </row>
    <row r="164" spans="1:13" ht="27" customHeight="1" x14ac:dyDescent="0.15">
      <c r="A164" s="7" t="s">
        <v>350</v>
      </c>
      <c r="B164" s="7" t="s">
        <v>351</v>
      </c>
      <c r="C164" s="7" t="s">
        <v>348</v>
      </c>
      <c r="D164" s="8" t="s">
        <v>352</v>
      </c>
      <c r="E164" s="9"/>
      <c r="F164" s="7">
        <f t="shared" si="49"/>
        <v>-192</v>
      </c>
      <c r="G164" s="9">
        <f t="shared" si="57"/>
        <v>192</v>
      </c>
      <c r="H164" s="7">
        <v>40</v>
      </c>
      <c r="I164" s="7">
        <v>49</v>
      </c>
      <c r="J164" s="7">
        <v>35</v>
      </c>
      <c r="K164" s="7">
        <v>37</v>
      </c>
      <c r="L164" s="7">
        <v>31</v>
      </c>
      <c r="M164" s="7">
        <v>0</v>
      </c>
    </row>
    <row r="165" spans="1:13" ht="27" customHeight="1" x14ac:dyDescent="0.15">
      <c r="A165" s="7" t="s">
        <v>14</v>
      </c>
      <c r="B165" s="7" t="s">
        <v>15</v>
      </c>
      <c r="C165" s="7" t="s">
        <v>353</v>
      </c>
      <c r="D165" s="8" t="s">
        <v>354</v>
      </c>
      <c r="E165" s="9"/>
      <c r="F165" s="7">
        <f t="shared" si="49"/>
        <v>-1655</v>
      </c>
      <c r="G165" s="9">
        <f t="shared" si="57"/>
        <v>1655</v>
      </c>
      <c r="H165" s="7">
        <f t="shared" ref="H165:M165" si="63">SUM(H166:H169)</f>
        <v>146</v>
      </c>
      <c r="I165" s="7">
        <f t="shared" si="63"/>
        <v>21</v>
      </c>
      <c r="J165" s="7">
        <f t="shared" si="63"/>
        <v>47</v>
      </c>
      <c r="K165" s="7">
        <f t="shared" si="63"/>
        <v>601</v>
      </c>
      <c r="L165" s="7">
        <f t="shared" si="63"/>
        <v>668</v>
      </c>
      <c r="M165" s="7">
        <f t="shared" si="63"/>
        <v>172</v>
      </c>
    </row>
    <row r="166" spans="1:13" ht="27" customHeight="1" x14ac:dyDescent="0.15">
      <c r="A166" s="7" t="s">
        <v>355</v>
      </c>
      <c r="B166" s="7" t="s">
        <v>356</v>
      </c>
      <c r="C166" s="7" t="s">
        <v>353</v>
      </c>
      <c r="D166" s="8" t="s">
        <v>357</v>
      </c>
      <c r="E166" s="9"/>
      <c r="F166" s="7">
        <f t="shared" si="49"/>
        <v>-127</v>
      </c>
      <c r="G166" s="9">
        <f t="shared" si="57"/>
        <v>127</v>
      </c>
      <c r="H166" s="7">
        <v>23</v>
      </c>
      <c r="I166" s="7">
        <v>5</v>
      </c>
      <c r="J166" s="7">
        <v>30</v>
      </c>
      <c r="K166" s="7">
        <v>13</v>
      </c>
      <c r="L166" s="7">
        <v>56</v>
      </c>
      <c r="M166" s="7">
        <v>0</v>
      </c>
    </row>
    <row r="167" spans="1:13" ht="27" customHeight="1" x14ac:dyDescent="0.15">
      <c r="A167" s="7" t="s">
        <v>358</v>
      </c>
      <c r="B167" s="7" t="s">
        <v>359</v>
      </c>
      <c r="C167" s="7" t="s">
        <v>353</v>
      </c>
      <c r="D167" s="8" t="s">
        <v>360</v>
      </c>
      <c r="E167" s="9"/>
      <c r="F167" s="7">
        <f t="shared" si="49"/>
        <v>-1379</v>
      </c>
      <c r="G167" s="9">
        <f t="shared" si="57"/>
        <v>1379</v>
      </c>
      <c r="H167" s="7">
        <v>37</v>
      </c>
      <c r="I167" s="7">
        <v>16</v>
      </c>
      <c r="J167" s="7">
        <v>10</v>
      </c>
      <c r="K167" s="7">
        <v>568</v>
      </c>
      <c r="L167" s="7">
        <v>576</v>
      </c>
      <c r="M167" s="7">
        <v>172</v>
      </c>
    </row>
    <row r="168" spans="1:13" ht="27" customHeight="1" x14ac:dyDescent="0.15">
      <c r="A168" s="7" t="s">
        <v>361</v>
      </c>
      <c r="B168" s="7" t="s">
        <v>362</v>
      </c>
      <c r="C168" s="7" t="s">
        <v>353</v>
      </c>
      <c r="D168" s="8" t="s">
        <v>363</v>
      </c>
      <c r="E168" s="9"/>
      <c r="F168" s="7">
        <f t="shared" si="49"/>
        <v>-91</v>
      </c>
      <c r="G168" s="9">
        <f t="shared" si="57"/>
        <v>91</v>
      </c>
      <c r="H168" s="7">
        <v>73</v>
      </c>
      <c r="I168" s="7">
        <v>0</v>
      </c>
      <c r="J168" s="7">
        <v>0</v>
      </c>
      <c r="K168" s="7">
        <v>0</v>
      </c>
      <c r="L168" s="7">
        <v>18</v>
      </c>
      <c r="M168" s="7">
        <v>0</v>
      </c>
    </row>
    <row r="169" spans="1:13" ht="27" customHeight="1" x14ac:dyDescent="0.15">
      <c r="A169" s="7" t="s">
        <v>364</v>
      </c>
      <c r="B169" s="7" t="s">
        <v>365</v>
      </c>
      <c r="C169" s="7" t="s">
        <v>353</v>
      </c>
      <c r="D169" s="8" t="s">
        <v>366</v>
      </c>
      <c r="E169" s="9"/>
      <c r="F169" s="7">
        <f t="shared" si="49"/>
        <v>-58</v>
      </c>
      <c r="G169" s="9">
        <f t="shared" si="57"/>
        <v>58</v>
      </c>
      <c r="H169" s="7">
        <v>13</v>
      </c>
      <c r="I169" s="7">
        <v>0</v>
      </c>
      <c r="J169" s="7">
        <v>7</v>
      </c>
      <c r="K169" s="7">
        <v>20</v>
      </c>
      <c r="L169" s="7">
        <v>18</v>
      </c>
      <c r="M169" s="7">
        <v>0</v>
      </c>
    </row>
    <row r="170" spans="1:13" ht="27" customHeight="1" x14ac:dyDescent="0.15">
      <c r="A170" s="7" t="s">
        <v>14</v>
      </c>
      <c r="B170" s="7" t="s">
        <v>15</v>
      </c>
      <c r="C170" s="7" t="s">
        <v>367</v>
      </c>
      <c r="D170" s="8" t="s">
        <v>368</v>
      </c>
      <c r="E170" s="9">
        <f>+E171</f>
        <v>4502</v>
      </c>
      <c r="F170" s="7">
        <f t="shared" si="49"/>
        <v>1048</v>
      </c>
      <c r="G170" s="9">
        <f t="shared" si="57"/>
        <v>3454</v>
      </c>
      <c r="H170" s="7">
        <f t="shared" ref="H170:M170" si="64">+H171</f>
        <v>1601</v>
      </c>
      <c r="I170" s="7">
        <f t="shared" si="64"/>
        <v>1006</v>
      </c>
      <c r="J170" s="7">
        <f t="shared" si="64"/>
        <v>272</v>
      </c>
      <c r="K170" s="7">
        <f t="shared" si="64"/>
        <v>318</v>
      </c>
      <c r="L170" s="7">
        <f t="shared" si="64"/>
        <v>214</v>
      </c>
      <c r="M170" s="7">
        <f t="shared" si="64"/>
        <v>43</v>
      </c>
    </row>
    <row r="171" spans="1:13" ht="27" customHeight="1" x14ac:dyDescent="0.15">
      <c r="A171" s="7" t="s">
        <v>14</v>
      </c>
      <c r="B171" s="7" t="s">
        <v>15</v>
      </c>
      <c r="C171" s="7" t="s">
        <v>369</v>
      </c>
      <c r="D171" s="8" t="s">
        <v>370</v>
      </c>
      <c r="E171" s="9">
        <v>4502</v>
      </c>
      <c r="F171" s="7">
        <f t="shared" si="49"/>
        <v>1048</v>
      </c>
      <c r="G171" s="9">
        <f t="shared" si="57"/>
        <v>3454</v>
      </c>
      <c r="H171" s="7">
        <f t="shared" ref="H171:M171" si="65">SUM(H172:H176)</f>
        <v>1601</v>
      </c>
      <c r="I171" s="7">
        <f t="shared" si="65"/>
        <v>1006</v>
      </c>
      <c r="J171" s="7">
        <f t="shared" si="65"/>
        <v>272</v>
      </c>
      <c r="K171" s="7">
        <f t="shared" si="65"/>
        <v>318</v>
      </c>
      <c r="L171" s="7">
        <f t="shared" si="65"/>
        <v>214</v>
      </c>
      <c r="M171" s="7">
        <f t="shared" si="65"/>
        <v>43</v>
      </c>
    </row>
    <row r="172" spans="1:13" ht="27" customHeight="1" x14ac:dyDescent="0.15">
      <c r="A172" s="7" t="s">
        <v>371</v>
      </c>
      <c r="B172" s="7" t="s">
        <v>372</v>
      </c>
      <c r="C172" s="7" t="s">
        <v>369</v>
      </c>
      <c r="D172" s="8" t="s">
        <v>373</v>
      </c>
      <c r="E172" s="9"/>
      <c r="F172" s="7">
        <f t="shared" si="49"/>
        <v>-89</v>
      </c>
      <c r="G172" s="9">
        <f t="shared" si="57"/>
        <v>89</v>
      </c>
      <c r="H172" s="7">
        <v>14</v>
      </c>
      <c r="I172" s="7">
        <v>28</v>
      </c>
      <c r="J172" s="7">
        <v>4</v>
      </c>
      <c r="K172" s="7">
        <v>20</v>
      </c>
      <c r="L172" s="7">
        <v>21</v>
      </c>
      <c r="M172" s="7">
        <v>2</v>
      </c>
    </row>
    <row r="173" spans="1:13" ht="27" customHeight="1" x14ac:dyDescent="0.15">
      <c r="A173" s="7" t="s">
        <v>371</v>
      </c>
      <c r="B173" s="7" t="s">
        <v>374</v>
      </c>
      <c r="C173" s="7" t="s">
        <v>369</v>
      </c>
      <c r="D173" s="8" t="s">
        <v>375</v>
      </c>
      <c r="E173" s="9"/>
      <c r="F173" s="7">
        <f t="shared" si="49"/>
        <v>-1094</v>
      </c>
      <c r="G173" s="9">
        <f t="shared" si="57"/>
        <v>1094</v>
      </c>
      <c r="H173" s="7">
        <v>285</v>
      </c>
      <c r="I173" s="7">
        <v>256</v>
      </c>
      <c r="J173" s="7">
        <v>210</v>
      </c>
      <c r="K173" s="7">
        <v>180</v>
      </c>
      <c r="L173" s="7">
        <v>130</v>
      </c>
      <c r="M173" s="7">
        <v>33</v>
      </c>
    </row>
    <row r="174" spans="1:13" ht="27" customHeight="1" x14ac:dyDescent="0.15">
      <c r="A174" s="7" t="s">
        <v>376</v>
      </c>
      <c r="B174" s="7" t="s">
        <v>377</v>
      </c>
      <c r="C174" s="7" t="s">
        <v>369</v>
      </c>
      <c r="D174" s="8" t="s">
        <v>378</v>
      </c>
      <c r="E174" s="9"/>
      <c r="F174" s="7">
        <f t="shared" si="49"/>
        <v>-1500</v>
      </c>
      <c r="G174" s="9">
        <f t="shared" si="57"/>
        <v>1500</v>
      </c>
      <c r="H174" s="7">
        <v>862</v>
      </c>
      <c r="I174" s="7">
        <v>638</v>
      </c>
      <c r="J174" s="7">
        <v>0</v>
      </c>
      <c r="K174" s="7">
        <v>0</v>
      </c>
      <c r="L174" s="7">
        <v>0</v>
      </c>
      <c r="M174" s="7">
        <v>0</v>
      </c>
    </row>
    <row r="175" spans="1:13" ht="27" customHeight="1" x14ac:dyDescent="0.15">
      <c r="A175" s="7" t="s">
        <v>379</v>
      </c>
      <c r="B175" s="7" t="s">
        <v>380</v>
      </c>
      <c r="C175" s="7" t="s">
        <v>369</v>
      </c>
      <c r="D175" s="8" t="s">
        <v>378</v>
      </c>
      <c r="E175" s="9"/>
      <c r="F175" s="7">
        <f t="shared" si="49"/>
        <v>-717</v>
      </c>
      <c r="G175" s="9">
        <f t="shared" si="57"/>
        <v>717</v>
      </c>
      <c r="H175" s="7">
        <v>440</v>
      </c>
      <c r="I175" s="7">
        <v>84</v>
      </c>
      <c r="J175" s="7">
        <v>50</v>
      </c>
      <c r="K175" s="7">
        <v>118</v>
      </c>
      <c r="L175" s="7">
        <v>25</v>
      </c>
      <c r="M175" s="7">
        <v>0</v>
      </c>
    </row>
    <row r="176" spans="1:13" ht="27" customHeight="1" x14ac:dyDescent="0.15">
      <c r="A176" s="7" t="s">
        <v>364</v>
      </c>
      <c r="B176" s="7" t="s">
        <v>381</v>
      </c>
      <c r="C176" s="7" t="s">
        <v>369</v>
      </c>
      <c r="D176" s="8" t="s">
        <v>382</v>
      </c>
      <c r="E176" s="9"/>
      <c r="F176" s="7">
        <f t="shared" si="49"/>
        <v>-54</v>
      </c>
      <c r="G176" s="9">
        <f t="shared" si="57"/>
        <v>54</v>
      </c>
      <c r="H176" s="7">
        <v>0</v>
      </c>
      <c r="I176" s="7">
        <v>0</v>
      </c>
      <c r="J176" s="7">
        <v>8</v>
      </c>
      <c r="K176" s="7">
        <v>0</v>
      </c>
      <c r="L176" s="7">
        <v>38</v>
      </c>
      <c r="M176" s="7">
        <v>8</v>
      </c>
    </row>
    <row r="177" spans="1:13" ht="27" customHeight="1" x14ac:dyDescent="0.15">
      <c r="A177" s="7" t="s">
        <v>14</v>
      </c>
      <c r="B177" s="7" t="s">
        <v>15</v>
      </c>
      <c r="C177" s="7" t="s">
        <v>383</v>
      </c>
      <c r="D177" s="8" t="s">
        <v>384</v>
      </c>
      <c r="E177" s="9">
        <f>+E178</f>
        <v>3677</v>
      </c>
      <c r="F177" s="7">
        <f t="shared" si="49"/>
        <v>-173</v>
      </c>
      <c r="G177" s="9">
        <f t="shared" si="57"/>
        <v>3850</v>
      </c>
      <c r="H177" s="7">
        <f t="shared" ref="H177:M177" si="66">+H178</f>
        <v>1115</v>
      </c>
      <c r="I177" s="7">
        <f t="shared" si="66"/>
        <v>1222</v>
      </c>
      <c r="J177" s="7">
        <f t="shared" si="66"/>
        <v>652</v>
      </c>
      <c r="K177" s="7">
        <f t="shared" si="66"/>
        <v>488</v>
      </c>
      <c r="L177" s="7">
        <f t="shared" si="66"/>
        <v>342</v>
      </c>
      <c r="M177" s="7">
        <f t="shared" si="66"/>
        <v>31</v>
      </c>
    </row>
    <row r="178" spans="1:13" ht="27" customHeight="1" x14ac:dyDescent="0.15">
      <c r="A178" s="7" t="s">
        <v>14</v>
      </c>
      <c r="B178" s="7" t="s">
        <v>15</v>
      </c>
      <c r="C178" s="7" t="s">
        <v>385</v>
      </c>
      <c r="D178" s="8" t="s">
        <v>386</v>
      </c>
      <c r="E178" s="9">
        <v>3677</v>
      </c>
      <c r="F178" s="7">
        <f t="shared" si="49"/>
        <v>-173</v>
      </c>
      <c r="G178" s="9">
        <f t="shared" si="57"/>
        <v>3850</v>
      </c>
      <c r="H178" s="7">
        <f t="shared" ref="H178:M178" si="67">SUM(H179:H191)</f>
        <v>1115</v>
      </c>
      <c r="I178" s="7">
        <f t="shared" si="67"/>
        <v>1222</v>
      </c>
      <c r="J178" s="7">
        <f t="shared" si="67"/>
        <v>652</v>
      </c>
      <c r="K178" s="7">
        <f t="shared" si="67"/>
        <v>488</v>
      </c>
      <c r="L178" s="7">
        <f t="shared" si="67"/>
        <v>342</v>
      </c>
      <c r="M178" s="7">
        <f t="shared" si="67"/>
        <v>31</v>
      </c>
    </row>
    <row r="179" spans="1:13" ht="27" customHeight="1" x14ac:dyDescent="0.15">
      <c r="A179" s="7" t="s">
        <v>371</v>
      </c>
      <c r="B179" s="7" t="s">
        <v>387</v>
      </c>
      <c r="C179" s="7" t="s">
        <v>385</v>
      </c>
      <c r="D179" s="8" t="s">
        <v>388</v>
      </c>
      <c r="E179" s="9"/>
      <c r="F179" s="7">
        <f t="shared" si="49"/>
        <v>-132</v>
      </c>
      <c r="G179" s="9">
        <f t="shared" si="57"/>
        <v>132</v>
      </c>
      <c r="H179" s="7">
        <v>38</v>
      </c>
      <c r="I179" s="7">
        <v>38</v>
      </c>
      <c r="J179" s="7">
        <v>35</v>
      </c>
      <c r="K179" s="7">
        <v>13</v>
      </c>
      <c r="L179" s="7">
        <v>4</v>
      </c>
      <c r="M179" s="7">
        <v>4</v>
      </c>
    </row>
    <row r="180" spans="1:13" ht="27" customHeight="1" x14ac:dyDescent="0.15">
      <c r="A180" s="7" t="s">
        <v>371</v>
      </c>
      <c r="B180" s="7" t="s">
        <v>389</v>
      </c>
      <c r="C180" s="7" t="s">
        <v>385</v>
      </c>
      <c r="D180" s="8" t="s">
        <v>388</v>
      </c>
      <c r="E180" s="9"/>
      <c r="F180" s="7">
        <f t="shared" si="49"/>
        <v>-110</v>
      </c>
      <c r="G180" s="9">
        <f t="shared" si="57"/>
        <v>110</v>
      </c>
      <c r="H180" s="7">
        <v>39</v>
      </c>
      <c r="I180" s="7">
        <v>30</v>
      </c>
      <c r="J180" s="7">
        <v>21</v>
      </c>
      <c r="K180" s="7">
        <v>8</v>
      </c>
      <c r="L180" s="7">
        <v>8</v>
      </c>
      <c r="M180" s="7">
        <v>4</v>
      </c>
    </row>
    <row r="181" spans="1:13" ht="27" customHeight="1" x14ac:dyDescent="0.15">
      <c r="A181" s="7" t="s">
        <v>371</v>
      </c>
      <c r="B181" s="7" t="s">
        <v>390</v>
      </c>
      <c r="C181" s="7" t="s">
        <v>385</v>
      </c>
      <c r="D181" s="8" t="s">
        <v>391</v>
      </c>
      <c r="E181" s="9"/>
      <c r="F181" s="7">
        <f t="shared" si="49"/>
        <v>-1968</v>
      </c>
      <c r="G181" s="9">
        <f t="shared" ref="G181:G212" si="68">SUM(H181:M181)</f>
        <v>1968</v>
      </c>
      <c r="H181" s="7">
        <v>562</v>
      </c>
      <c r="I181" s="7">
        <v>562</v>
      </c>
      <c r="J181" s="7">
        <v>344</v>
      </c>
      <c r="K181" s="7">
        <v>279</v>
      </c>
      <c r="L181" s="7">
        <v>198</v>
      </c>
      <c r="M181" s="7">
        <v>23</v>
      </c>
    </row>
    <row r="182" spans="1:13" ht="27" customHeight="1" x14ac:dyDescent="0.15">
      <c r="A182" s="7" t="s">
        <v>371</v>
      </c>
      <c r="B182" s="7" t="s">
        <v>392</v>
      </c>
      <c r="C182" s="7" t="s">
        <v>385</v>
      </c>
      <c r="D182" s="8" t="s">
        <v>393</v>
      </c>
      <c r="E182" s="9"/>
      <c r="F182" s="7">
        <f t="shared" si="49"/>
        <v>-17</v>
      </c>
      <c r="G182" s="9">
        <f t="shared" si="68"/>
        <v>17</v>
      </c>
      <c r="H182" s="7">
        <v>3</v>
      </c>
      <c r="I182" s="7">
        <v>10</v>
      </c>
      <c r="J182" s="7">
        <v>3</v>
      </c>
      <c r="K182" s="7">
        <v>1</v>
      </c>
      <c r="L182" s="7">
        <v>0</v>
      </c>
      <c r="M182" s="7">
        <v>0</v>
      </c>
    </row>
    <row r="183" spans="1:13" ht="27" customHeight="1" x14ac:dyDescent="0.15">
      <c r="A183" s="7" t="s">
        <v>371</v>
      </c>
      <c r="B183" s="7" t="s">
        <v>394</v>
      </c>
      <c r="C183" s="7" t="s">
        <v>385</v>
      </c>
      <c r="D183" s="8" t="s">
        <v>393</v>
      </c>
      <c r="E183" s="9"/>
      <c r="F183" s="7">
        <f t="shared" si="49"/>
        <v>-59</v>
      </c>
      <c r="G183" s="9">
        <f t="shared" si="68"/>
        <v>59</v>
      </c>
      <c r="H183" s="7">
        <v>10</v>
      </c>
      <c r="I183" s="7">
        <v>34</v>
      </c>
      <c r="J183" s="7">
        <v>11</v>
      </c>
      <c r="K183" s="7">
        <v>3</v>
      </c>
      <c r="L183" s="7">
        <v>1</v>
      </c>
      <c r="M183" s="7">
        <v>0</v>
      </c>
    </row>
    <row r="184" spans="1:13" ht="27" customHeight="1" x14ac:dyDescent="0.15">
      <c r="A184" s="7" t="s">
        <v>371</v>
      </c>
      <c r="B184" s="7" t="s">
        <v>395</v>
      </c>
      <c r="C184" s="7" t="s">
        <v>385</v>
      </c>
      <c r="D184" s="8" t="s">
        <v>391</v>
      </c>
      <c r="E184" s="9"/>
      <c r="F184" s="7">
        <f t="shared" si="49"/>
        <v>-53</v>
      </c>
      <c r="G184" s="9">
        <f t="shared" si="68"/>
        <v>53</v>
      </c>
      <c r="H184" s="7">
        <v>9</v>
      </c>
      <c r="I184" s="7">
        <v>30</v>
      </c>
      <c r="J184" s="7">
        <v>10</v>
      </c>
      <c r="K184" s="7">
        <v>3</v>
      </c>
      <c r="L184" s="7">
        <v>1</v>
      </c>
      <c r="M184" s="7">
        <v>0</v>
      </c>
    </row>
    <row r="185" spans="1:13" ht="27" customHeight="1" x14ac:dyDescent="0.15">
      <c r="A185" s="7" t="s">
        <v>396</v>
      </c>
      <c r="B185" s="7" t="s">
        <v>397</v>
      </c>
      <c r="C185" s="7" t="s">
        <v>385</v>
      </c>
      <c r="D185" s="8" t="s">
        <v>398</v>
      </c>
      <c r="E185" s="9"/>
      <c r="F185" s="7">
        <f t="shared" si="49"/>
        <v>-5</v>
      </c>
      <c r="G185" s="9">
        <f t="shared" si="68"/>
        <v>5</v>
      </c>
      <c r="H185" s="7">
        <v>1</v>
      </c>
      <c r="I185" s="7">
        <v>1</v>
      </c>
      <c r="J185" s="7">
        <v>1</v>
      </c>
      <c r="K185" s="7">
        <v>1</v>
      </c>
      <c r="L185" s="7">
        <v>1</v>
      </c>
      <c r="M185" s="7">
        <v>0</v>
      </c>
    </row>
    <row r="186" spans="1:13" ht="27" customHeight="1" x14ac:dyDescent="0.15">
      <c r="A186" s="7" t="s">
        <v>396</v>
      </c>
      <c r="B186" s="7" t="s">
        <v>399</v>
      </c>
      <c r="C186" s="7" t="s">
        <v>385</v>
      </c>
      <c r="D186" s="8" t="s">
        <v>391</v>
      </c>
      <c r="E186" s="9"/>
      <c r="F186" s="7">
        <f t="shared" si="49"/>
        <v>-153</v>
      </c>
      <c r="G186" s="9">
        <f t="shared" si="68"/>
        <v>153</v>
      </c>
      <c r="H186" s="7">
        <v>47</v>
      </c>
      <c r="I186" s="7">
        <v>49</v>
      </c>
      <c r="J186" s="7">
        <v>24</v>
      </c>
      <c r="K186" s="7">
        <v>19</v>
      </c>
      <c r="L186" s="7">
        <v>14</v>
      </c>
      <c r="M186" s="7">
        <v>0</v>
      </c>
    </row>
    <row r="187" spans="1:13" ht="27" customHeight="1" x14ac:dyDescent="0.15">
      <c r="A187" s="7" t="s">
        <v>396</v>
      </c>
      <c r="B187" s="7" t="s">
        <v>400</v>
      </c>
      <c r="C187" s="7" t="s">
        <v>385</v>
      </c>
      <c r="D187" s="8" t="s">
        <v>401</v>
      </c>
      <c r="E187" s="9"/>
      <c r="F187" s="7">
        <f t="shared" si="49"/>
        <v>-66</v>
      </c>
      <c r="G187" s="9">
        <f t="shared" si="68"/>
        <v>66</v>
      </c>
      <c r="H187" s="7">
        <v>20</v>
      </c>
      <c r="I187" s="7">
        <v>23</v>
      </c>
      <c r="J187" s="7">
        <v>18</v>
      </c>
      <c r="K187" s="7">
        <v>4</v>
      </c>
      <c r="L187" s="7">
        <v>1</v>
      </c>
      <c r="M187" s="7">
        <v>0</v>
      </c>
    </row>
    <row r="188" spans="1:13" ht="27" customHeight="1" x14ac:dyDescent="0.15">
      <c r="A188" s="7" t="s">
        <v>396</v>
      </c>
      <c r="B188" s="7" t="s">
        <v>402</v>
      </c>
      <c r="C188" s="7" t="s">
        <v>385</v>
      </c>
      <c r="D188" s="8" t="s">
        <v>391</v>
      </c>
      <c r="E188" s="9"/>
      <c r="F188" s="7">
        <f t="shared" si="49"/>
        <v>-1267</v>
      </c>
      <c r="G188" s="9">
        <f t="shared" si="68"/>
        <v>1267</v>
      </c>
      <c r="H188" s="7">
        <v>382</v>
      </c>
      <c r="I188" s="7">
        <v>435</v>
      </c>
      <c r="J188" s="7">
        <v>181</v>
      </c>
      <c r="K188" s="7">
        <v>156</v>
      </c>
      <c r="L188" s="7">
        <v>113</v>
      </c>
      <c r="M188" s="7">
        <v>0</v>
      </c>
    </row>
    <row r="189" spans="1:13" ht="27" customHeight="1" x14ac:dyDescent="0.15">
      <c r="A189" s="7" t="s">
        <v>403</v>
      </c>
      <c r="B189" s="7" t="s">
        <v>404</v>
      </c>
      <c r="C189" s="7" t="s">
        <v>385</v>
      </c>
      <c r="D189" s="8" t="s">
        <v>405</v>
      </c>
      <c r="E189" s="9"/>
      <c r="F189" s="7">
        <f t="shared" si="49"/>
        <v>-1</v>
      </c>
      <c r="G189" s="9">
        <f t="shared" si="68"/>
        <v>1</v>
      </c>
      <c r="H189" s="7">
        <v>0</v>
      </c>
      <c r="I189" s="7">
        <v>1</v>
      </c>
      <c r="J189" s="7">
        <v>0</v>
      </c>
      <c r="K189" s="7"/>
      <c r="L189" s="7">
        <v>0</v>
      </c>
      <c r="M189" s="7">
        <v>0</v>
      </c>
    </row>
    <row r="190" spans="1:13" ht="27" customHeight="1" x14ac:dyDescent="0.15">
      <c r="A190" s="7" t="s">
        <v>403</v>
      </c>
      <c r="B190" s="7" t="s">
        <v>406</v>
      </c>
      <c r="C190" s="7" t="s">
        <v>385</v>
      </c>
      <c r="D190" s="8" t="s">
        <v>405</v>
      </c>
      <c r="E190" s="9"/>
      <c r="F190" s="7">
        <f t="shared" si="49"/>
        <v>-3</v>
      </c>
      <c r="G190" s="9">
        <f t="shared" si="68"/>
        <v>3</v>
      </c>
      <c r="H190" s="7">
        <v>1</v>
      </c>
      <c r="I190" s="7">
        <v>1</v>
      </c>
      <c r="J190" s="7">
        <v>1</v>
      </c>
      <c r="K190" s="7">
        <v>0</v>
      </c>
      <c r="L190" s="7">
        <v>0</v>
      </c>
      <c r="M190" s="7">
        <v>0</v>
      </c>
    </row>
    <row r="191" spans="1:13" ht="27" customHeight="1" x14ac:dyDescent="0.15">
      <c r="A191" s="7" t="s">
        <v>403</v>
      </c>
      <c r="B191" s="7" t="s">
        <v>407</v>
      </c>
      <c r="C191" s="7" t="s">
        <v>385</v>
      </c>
      <c r="D191" s="8" t="s">
        <v>391</v>
      </c>
      <c r="E191" s="9"/>
      <c r="F191" s="7">
        <f t="shared" si="49"/>
        <v>-16</v>
      </c>
      <c r="G191" s="9">
        <f t="shared" si="68"/>
        <v>16</v>
      </c>
      <c r="H191" s="7">
        <v>3</v>
      </c>
      <c r="I191" s="7">
        <v>8</v>
      </c>
      <c r="J191" s="7">
        <v>3</v>
      </c>
      <c r="K191" s="7">
        <v>1</v>
      </c>
      <c r="L191" s="7">
        <v>1</v>
      </c>
      <c r="M191" s="7">
        <v>0</v>
      </c>
    </row>
    <row r="192" spans="1:13" ht="27" customHeight="1" x14ac:dyDescent="0.15">
      <c r="A192" s="7" t="s">
        <v>14</v>
      </c>
      <c r="B192" s="7" t="s">
        <v>15</v>
      </c>
      <c r="C192" s="7" t="s">
        <v>408</v>
      </c>
      <c r="D192" s="8" t="s">
        <v>409</v>
      </c>
      <c r="E192" s="9">
        <f>+E193+E201+E206+E209</f>
        <v>1529</v>
      </c>
      <c r="F192" s="7">
        <f t="shared" si="49"/>
        <v>692</v>
      </c>
      <c r="G192" s="9">
        <f t="shared" si="68"/>
        <v>837</v>
      </c>
      <c r="H192" s="7">
        <f t="shared" ref="H192:M192" si="69">+H193+H201+H206+H209</f>
        <v>217</v>
      </c>
      <c r="I192" s="7">
        <f t="shared" si="69"/>
        <v>222</v>
      </c>
      <c r="J192" s="7">
        <f t="shared" si="69"/>
        <v>43</v>
      </c>
      <c r="K192" s="7">
        <f t="shared" si="69"/>
        <v>296</v>
      </c>
      <c r="L192" s="7">
        <f t="shared" si="69"/>
        <v>59</v>
      </c>
      <c r="M192" s="7">
        <f t="shared" si="69"/>
        <v>0</v>
      </c>
    </row>
    <row r="193" spans="1:13" ht="27" customHeight="1" x14ac:dyDescent="0.15">
      <c r="A193" s="7" t="s">
        <v>14</v>
      </c>
      <c r="B193" s="7" t="s">
        <v>15</v>
      </c>
      <c r="C193" s="7" t="s">
        <v>410</v>
      </c>
      <c r="D193" s="8" t="s">
        <v>411</v>
      </c>
      <c r="E193" s="9">
        <v>354</v>
      </c>
      <c r="F193" s="7">
        <f t="shared" si="49"/>
        <v>-88</v>
      </c>
      <c r="G193" s="9">
        <f t="shared" si="68"/>
        <v>442</v>
      </c>
      <c r="H193" s="7">
        <f t="shared" ref="H193:M193" si="70">SUM(H194:H200)</f>
        <v>126</v>
      </c>
      <c r="I193" s="7">
        <f t="shared" si="70"/>
        <v>130</v>
      </c>
      <c r="J193" s="7">
        <f t="shared" si="70"/>
        <v>43</v>
      </c>
      <c r="K193" s="7">
        <v>84</v>
      </c>
      <c r="L193" s="7">
        <f t="shared" si="70"/>
        <v>59</v>
      </c>
      <c r="M193" s="7">
        <f t="shared" si="70"/>
        <v>0</v>
      </c>
    </row>
    <row r="194" spans="1:13" ht="27" customHeight="1" x14ac:dyDescent="0.15">
      <c r="A194" s="7" t="s">
        <v>371</v>
      </c>
      <c r="B194" s="7" t="s">
        <v>412</v>
      </c>
      <c r="C194" s="7" t="s">
        <v>410</v>
      </c>
      <c r="D194" s="8" t="s">
        <v>413</v>
      </c>
      <c r="E194" s="9"/>
      <c r="F194" s="7">
        <f t="shared" si="49"/>
        <v>-54</v>
      </c>
      <c r="G194" s="9">
        <f t="shared" si="68"/>
        <v>54</v>
      </c>
      <c r="H194" s="7">
        <v>15</v>
      </c>
      <c r="I194" s="7">
        <v>12</v>
      </c>
      <c r="J194" s="7">
        <v>11</v>
      </c>
      <c r="K194" s="7">
        <v>9</v>
      </c>
      <c r="L194" s="7">
        <v>7</v>
      </c>
      <c r="M194" s="7">
        <v>0</v>
      </c>
    </row>
    <row r="195" spans="1:13" ht="27" customHeight="1" x14ac:dyDescent="0.15">
      <c r="A195" s="7" t="s">
        <v>371</v>
      </c>
      <c r="B195" s="7" t="s">
        <v>414</v>
      </c>
      <c r="C195" s="7" t="s">
        <v>410</v>
      </c>
      <c r="D195" s="8" t="s">
        <v>415</v>
      </c>
      <c r="E195" s="9"/>
      <c r="F195" s="7">
        <f t="shared" si="49"/>
        <v>-218</v>
      </c>
      <c r="G195" s="9">
        <f t="shared" si="68"/>
        <v>218</v>
      </c>
      <c r="H195" s="7">
        <v>61</v>
      </c>
      <c r="I195" s="7">
        <v>49</v>
      </c>
      <c r="J195" s="7">
        <v>34</v>
      </c>
      <c r="K195" s="7">
        <v>46</v>
      </c>
      <c r="L195" s="7">
        <v>28</v>
      </c>
      <c r="M195" s="7">
        <v>0</v>
      </c>
    </row>
    <row r="196" spans="1:13" ht="27" customHeight="1" x14ac:dyDescent="0.15">
      <c r="A196" s="7" t="s">
        <v>416</v>
      </c>
      <c r="B196" s="7" t="s">
        <v>417</v>
      </c>
      <c r="C196" s="7" t="s">
        <v>410</v>
      </c>
      <c r="D196" s="8" t="s">
        <v>418</v>
      </c>
      <c r="E196" s="9"/>
      <c r="F196" s="7">
        <f t="shared" si="49"/>
        <v>-17</v>
      </c>
      <c r="G196" s="9">
        <f t="shared" si="68"/>
        <v>17</v>
      </c>
      <c r="H196" s="7">
        <v>10</v>
      </c>
      <c r="I196" s="7">
        <v>7</v>
      </c>
      <c r="J196" s="7">
        <v>0</v>
      </c>
      <c r="K196" s="7">
        <v>0</v>
      </c>
      <c r="L196" s="7">
        <v>0</v>
      </c>
      <c r="M196" s="7">
        <v>0</v>
      </c>
    </row>
    <row r="197" spans="1:13" ht="27" customHeight="1" x14ac:dyDescent="0.15">
      <c r="A197" s="7" t="s">
        <v>416</v>
      </c>
      <c r="B197" s="7" t="s">
        <v>419</v>
      </c>
      <c r="C197" s="7" t="s">
        <v>410</v>
      </c>
      <c r="D197" s="8" t="s">
        <v>420</v>
      </c>
      <c r="E197" s="9"/>
      <c r="F197" s="7">
        <f t="shared" si="49"/>
        <v>-17</v>
      </c>
      <c r="G197" s="9">
        <f t="shared" si="68"/>
        <v>17</v>
      </c>
      <c r="H197" s="7">
        <v>0</v>
      </c>
      <c r="I197" s="7">
        <v>7</v>
      </c>
      <c r="J197" s="7">
        <v>0</v>
      </c>
      <c r="K197" s="7">
        <v>5</v>
      </c>
      <c r="L197" s="7">
        <v>5</v>
      </c>
      <c r="M197" s="7">
        <v>0</v>
      </c>
    </row>
    <row r="198" spans="1:13" ht="27" customHeight="1" x14ac:dyDescent="0.15">
      <c r="A198" s="7" t="s">
        <v>416</v>
      </c>
      <c r="B198" s="7" t="s">
        <v>421</v>
      </c>
      <c r="C198" s="7" t="s">
        <v>410</v>
      </c>
      <c r="D198" s="8" t="s">
        <v>422</v>
      </c>
      <c r="E198" s="9"/>
      <c r="F198" s="7">
        <f t="shared" ref="F198:F261" si="71">+E198-G198</f>
        <v>-129</v>
      </c>
      <c r="G198" s="9">
        <f t="shared" si="68"/>
        <v>129</v>
      </c>
      <c r="H198" s="7">
        <v>40</v>
      </c>
      <c r="I198" s="7">
        <v>55</v>
      </c>
      <c r="J198" s="7">
        <v>-9</v>
      </c>
      <c r="K198" s="7">
        <v>24</v>
      </c>
      <c r="L198" s="7">
        <v>19</v>
      </c>
      <c r="M198" s="7">
        <v>0</v>
      </c>
    </row>
    <row r="199" spans="1:13" ht="27" customHeight="1" x14ac:dyDescent="0.15">
      <c r="A199" s="7" t="s">
        <v>423</v>
      </c>
      <c r="B199" s="7" t="s">
        <v>424</v>
      </c>
      <c r="C199" s="7" t="s">
        <v>410</v>
      </c>
      <c r="D199" s="8" t="s">
        <v>425</v>
      </c>
      <c r="E199" s="9"/>
      <c r="F199" s="7">
        <f t="shared" si="71"/>
        <v>-1</v>
      </c>
      <c r="G199" s="9">
        <f t="shared" si="68"/>
        <v>1</v>
      </c>
      <c r="H199" s="7">
        <v>0</v>
      </c>
      <c r="I199" s="7">
        <v>0</v>
      </c>
      <c r="J199" s="7">
        <v>1</v>
      </c>
      <c r="K199" s="7">
        <v>0</v>
      </c>
      <c r="L199" s="7">
        <v>0</v>
      </c>
      <c r="M199" s="7">
        <v>0</v>
      </c>
    </row>
    <row r="200" spans="1:13" ht="27" customHeight="1" x14ac:dyDescent="0.15">
      <c r="A200" s="7" t="s">
        <v>423</v>
      </c>
      <c r="B200" s="7" t="s">
        <v>426</v>
      </c>
      <c r="C200" s="7" t="s">
        <v>410</v>
      </c>
      <c r="D200" s="8" t="s">
        <v>425</v>
      </c>
      <c r="E200" s="9"/>
      <c r="F200" s="7">
        <f t="shared" si="71"/>
        <v>-6</v>
      </c>
      <c r="G200" s="9">
        <f t="shared" si="68"/>
        <v>6</v>
      </c>
      <c r="H200" s="7">
        <v>0</v>
      </c>
      <c r="I200" s="7">
        <v>0</v>
      </c>
      <c r="J200" s="7">
        <v>6</v>
      </c>
      <c r="K200" s="7">
        <v>0</v>
      </c>
      <c r="L200" s="7">
        <v>0</v>
      </c>
      <c r="M200" s="7">
        <v>0</v>
      </c>
    </row>
    <row r="201" spans="1:13" ht="27" customHeight="1" x14ac:dyDescent="0.15">
      <c r="A201" s="7" t="s">
        <v>14</v>
      </c>
      <c r="B201" s="7" t="s">
        <v>15</v>
      </c>
      <c r="C201" s="7" t="s">
        <v>427</v>
      </c>
      <c r="D201" s="8" t="s">
        <v>428</v>
      </c>
      <c r="E201" s="9">
        <v>991</v>
      </c>
      <c r="F201" s="7">
        <f t="shared" si="71"/>
        <v>612</v>
      </c>
      <c r="G201" s="9">
        <f t="shared" si="68"/>
        <v>379</v>
      </c>
      <c r="H201" s="7">
        <f t="shared" ref="H201:M201" si="72">SUM(H202:H205)</f>
        <v>80</v>
      </c>
      <c r="I201" s="7">
        <f t="shared" si="72"/>
        <v>92</v>
      </c>
      <c r="J201" s="7">
        <f t="shared" si="72"/>
        <v>0</v>
      </c>
      <c r="K201" s="7">
        <f t="shared" si="72"/>
        <v>207</v>
      </c>
      <c r="L201" s="7">
        <f t="shared" si="72"/>
        <v>0</v>
      </c>
      <c r="M201" s="7">
        <f t="shared" si="72"/>
        <v>0</v>
      </c>
    </row>
    <row r="202" spans="1:13" ht="27" customHeight="1" x14ac:dyDescent="0.15">
      <c r="A202" s="7" t="s">
        <v>429</v>
      </c>
      <c r="B202" s="7" t="s">
        <v>430</v>
      </c>
      <c r="C202" s="7" t="s">
        <v>427</v>
      </c>
      <c r="D202" s="8" t="s">
        <v>431</v>
      </c>
      <c r="E202" s="9"/>
      <c r="F202" s="7">
        <f t="shared" si="71"/>
        <v>-235</v>
      </c>
      <c r="G202" s="9">
        <f t="shared" si="68"/>
        <v>235</v>
      </c>
      <c r="H202" s="7">
        <v>78</v>
      </c>
      <c r="I202" s="7">
        <v>59</v>
      </c>
      <c r="J202" s="7">
        <v>0</v>
      </c>
      <c r="K202" s="7">
        <v>98</v>
      </c>
      <c r="L202" s="7">
        <v>0</v>
      </c>
      <c r="M202" s="7">
        <v>0</v>
      </c>
    </row>
    <row r="203" spans="1:13" ht="27" customHeight="1" x14ac:dyDescent="0.15">
      <c r="A203" s="7" t="s">
        <v>371</v>
      </c>
      <c r="B203" s="7" t="s">
        <v>414</v>
      </c>
      <c r="C203" s="7" t="s">
        <v>427</v>
      </c>
      <c r="D203" s="8" t="s">
        <v>415</v>
      </c>
      <c r="E203" s="9"/>
      <c r="F203" s="7">
        <f t="shared" si="71"/>
        <v>-14</v>
      </c>
      <c r="G203" s="9">
        <f t="shared" si="68"/>
        <v>14</v>
      </c>
      <c r="H203" s="7">
        <v>0</v>
      </c>
      <c r="I203" s="7">
        <v>0</v>
      </c>
      <c r="J203" s="7">
        <v>0</v>
      </c>
      <c r="K203" s="7">
        <v>14</v>
      </c>
      <c r="L203" s="7">
        <v>0</v>
      </c>
      <c r="M203" s="7">
        <v>0</v>
      </c>
    </row>
    <row r="204" spans="1:13" ht="27" customHeight="1" x14ac:dyDescent="0.15">
      <c r="A204" s="7" t="s">
        <v>432</v>
      </c>
      <c r="B204" s="7" t="s">
        <v>433</v>
      </c>
      <c r="C204" s="7" t="s">
        <v>427</v>
      </c>
      <c r="D204" s="8" t="s">
        <v>434</v>
      </c>
      <c r="E204" s="9"/>
      <c r="F204" s="7">
        <f t="shared" si="71"/>
        <v>-6</v>
      </c>
      <c r="G204" s="9">
        <f t="shared" si="68"/>
        <v>6</v>
      </c>
      <c r="H204" s="7">
        <v>0</v>
      </c>
      <c r="I204" s="7">
        <v>0</v>
      </c>
      <c r="J204" s="7">
        <v>0</v>
      </c>
      <c r="K204" s="7">
        <v>6</v>
      </c>
      <c r="L204" s="7">
        <v>0</v>
      </c>
      <c r="M204" s="7">
        <v>0</v>
      </c>
    </row>
    <row r="205" spans="1:13" ht="27" customHeight="1" x14ac:dyDescent="0.15">
      <c r="A205" s="7" t="s">
        <v>435</v>
      </c>
      <c r="B205" s="7" t="s">
        <v>436</v>
      </c>
      <c r="C205" s="7" t="s">
        <v>427</v>
      </c>
      <c r="D205" s="8" t="s">
        <v>437</v>
      </c>
      <c r="E205" s="9"/>
      <c r="F205" s="7">
        <f t="shared" si="71"/>
        <v>-124</v>
      </c>
      <c r="G205" s="9">
        <f t="shared" si="68"/>
        <v>124</v>
      </c>
      <c r="H205" s="7">
        <v>2</v>
      </c>
      <c r="I205" s="7">
        <v>33</v>
      </c>
      <c r="J205" s="7">
        <v>0</v>
      </c>
      <c r="K205" s="7">
        <v>89</v>
      </c>
      <c r="L205" s="7">
        <v>0</v>
      </c>
      <c r="M205" s="7">
        <v>0</v>
      </c>
    </row>
    <row r="206" spans="1:13" ht="27" customHeight="1" x14ac:dyDescent="0.15">
      <c r="A206" s="7" t="s">
        <v>14</v>
      </c>
      <c r="B206" s="7" t="s">
        <v>15</v>
      </c>
      <c r="C206" s="7" t="s">
        <v>438</v>
      </c>
      <c r="D206" s="8" t="s">
        <v>439</v>
      </c>
      <c r="E206" s="9">
        <v>55</v>
      </c>
      <c r="F206" s="7">
        <f t="shared" si="71"/>
        <v>41</v>
      </c>
      <c r="G206" s="9">
        <f t="shared" si="68"/>
        <v>14</v>
      </c>
      <c r="H206" s="7">
        <v>9</v>
      </c>
      <c r="I206" s="7">
        <f t="shared" ref="I206:M206" si="73">SUM(I207:I208)</f>
        <v>0</v>
      </c>
      <c r="J206" s="7">
        <f t="shared" si="73"/>
        <v>0</v>
      </c>
      <c r="K206" s="7">
        <f t="shared" si="73"/>
        <v>5</v>
      </c>
      <c r="L206" s="7">
        <f t="shared" si="73"/>
        <v>0</v>
      </c>
      <c r="M206" s="7">
        <f t="shared" si="73"/>
        <v>0</v>
      </c>
    </row>
    <row r="207" spans="1:13" ht="27" customHeight="1" x14ac:dyDescent="0.15">
      <c r="A207" s="7" t="s">
        <v>429</v>
      </c>
      <c r="B207" s="7" t="s">
        <v>430</v>
      </c>
      <c r="C207" s="7" t="s">
        <v>438</v>
      </c>
      <c r="D207" s="8" t="s">
        <v>431</v>
      </c>
      <c r="E207" s="9"/>
      <c r="F207" s="7">
        <f t="shared" si="71"/>
        <v>-11</v>
      </c>
      <c r="G207" s="9">
        <f t="shared" si="68"/>
        <v>11</v>
      </c>
      <c r="H207" s="7">
        <v>7</v>
      </c>
      <c r="I207" s="7">
        <v>0</v>
      </c>
      <c r="J207" s="7">
        <v>0</v>
      </c>
      <c r="K207" s="7">
        <v>4</v>
      </c>
      <c r="L207" s="7">
        <v>0</v>
      </c>
      <c r="M207" s="7">
        <v>0</v>
      </c>
    </row>
    <row r="208" spans="1:13" ht="27" customHeight="1" x14ac:dyDescent="0.15">
      <c r="A208" s="7" t="s">
        <v>435</v>
      </c>
      <c r="B208" s="7" t="s">
        <v>436</v>
      </c>
      <c r="C208" s="7" t="s">
        <v>438</v>
      </c>
      <c r="D208" s="8" t="s">
        <v>437</v>
      </c>
      <c r="E208" s="9"/>
      <c r="F208" s="7">
        <f t="shared" si="71"/>
        <v>-3</v>
      </c>
      <c r="G208" s="9">
        <f t="shared" si="68"/>
        <v>3</v>
      </c>
      <c r="H208" s="7">
        <v>2</v>
      </c>
      <c r="I208" s="7">
        <v>0</v>
      </c>
      <c r="J208" s="7">
        <v>0</v>
      </c>
      <c r="K208" s="7">
        <v>1</v>
      </c>
      <c r="L208" s="7">
        <v>0</v>
      </c>
      <c r="M208" s="7">
        <v>0</v>
      </c>
    </row>
    <row r="209" spans="1:13" ht="27" customHeight="1" x14ac:dyDescent="0.15">
      <c r="A209" s="7" t="s">
        <v>14</v>
      </c>
      <c r="B209" s="7" t="s">
        <v>15</v>
      </c>
      <c r="C209" s="7" t="s">
        <v>440</v>
      </c>
      <c r="D209" s="8" t="s">
        <v>441</v>
      </c>
      <c r="E209" s="9">
        <v>129</v>
      </c>
      <c r="F209" s="7">
        <f t="shared" si="71"/>
        <v>127</v>
      </c>
      <c r="G209" s="9">
        <f t="shared" si="68"/>
        <v>2</v>
      </c>
      <c r="H209" s="7">
        <f t="shared" ref="H209:M209" si="74">SUM(H210:H211)</f>
        <v>2</v>
      </c>
      <c r="I209" s="7">
        <f t="shared" si="74"/>
        <v>0</v>
      </c>
      <c r="J209" s="7">
        <f t="shared" si="74"/>
        <v>0</v>
      </c>
      <c r="K209" s="7">
        <f t="shared" si="74"/>
        <v>0</v>
      </c>
      <c r="L209" s="7">
        <f t="shared" si="74"/>
        <v>0</v>
      </c>
      <c r="M209" s="7">
        <f t="shared" si="74"/>
        <v>0</v>
      </c>
    </row>
    <row r="210" spans="1:13" ht="27" customHeight="1" x14ac:dyDescent="0.15">
      <c r="A210" s="7" t="s">
        <v>416</v>
      </c>
      <c r="B210" s="7" t="s">
        <v>421</v>
      </c>
      <c r="C210" s="7" t="s">
        <v>440</v>
      </c>
      <c r="D210" s="8" t="s">
        <v>422</v>
      </c>
      <c r="E210" s="9"/>
      <c r="F210" s="7">
        <f t="shared" si="71"/>
        <v>-1</v>
      </c>
      <c r="G210" s="9">
        <f t="shared" si="68"/>
        <v>1</v>
      </c>
      <c r="H210" s="7">
        <v>1</v>
      </c>
      <c r="I210" s="7">
        <v>0</v>
      </c>
      <c r="J210" s="7">
        <v>0</v>
      </c>
      <c r="K210" s="7">
        <v>0</v>
      </c>
      <c r="L210" s="7">
        <v>0</v>
      </c>
      <c r="M210" s="7">
        <v>0</v>
      </c>
    </row>
    <row r="211" spans="1:13" ht="27" customHeight="1" x14ac:dyDescent="0.15">
      <c r="A211" s="7" t="s">
        <v>305</v>
      </c>
      <c r="B211" s="7" t="s">
        <v>442</v>
      </c>
      <c r="C211" s="7" t="s">
        <v>440</v>
      </c>
      <c r="D211" s="8" t="s">
        <v>431</v>
      </c>
      <c r="E211" s="9"/>
      <c r="F211" s="7">
        <f t="shared" si="71"/>
        <v>-1</v>
      </c>
      <c r="G211" s="9">
        <f t="shared" si="68"/>
        <v>1</v>
      </c>
      <c r="H211" s="7">
        <v>1</v>
      </c>
      <c r="I211" s="7">
        <v>0</v>
      </c>
      <c r="J211" s="7">
        <v>0</v>
      </c>
      <c r="K211" s="7">
        <v>0</v>
      </c>
      <c r="L211" s="7">
        <v>0</v>
      </c>
      <c r="M211" s="7">
        <v>0</v>
      </c>
    </row>
    <row r="212" spans="1:13" ht="27" customHeight="1" x14ac:dyDescent="0.15">
      <c r="A212" s="7" t="s">
        <v>14</v>
      </c>
      <c r="B212" s="7" t="s">
        <v>15</v>
      </c>
      <c r="C212" s="7" t="s">
        <v>443</v>
      </c>
      <c r="D212" s="8" t="s">
        <v>444</v>
      </c>
      <c r="E212" s="9"/>
      <c r="F212" s="7">
        <f t="shared" si="71"/>
        <v>-100</v>
      </c>
      <c r="G212" s="9">
        <f t="shared" si="68"/>
        <v>100</v>
      </c>
      <c r="H212" s="7">
        <f t="shared" ref="H212:M212" si="75">+H213</f>
        <v>21</v>
      </c>
      <c r="I212" s="7">
        <f t="shared" si="75"/>
        <v>60</v>
      </c>
      <c r="J212" s="7">
        <f t="shared" si="75"/>
        <v>16</v>
      </c>
      <c r="K212" s="7">
        <f t="shared" si="75"/>
        <v>0</v>
      </c>
      <c r="L212" s="7">
        <f t="shared" si="75"/>
        <v>3</v>
      </c>
      <c r="M212" s="7">
        <f t="shared" si="75"/>
        <v>0</v>
      </c>
    </row>
    <row r="213" spans="1:13" ht="27" customHeight="1" x14ac:dyDescent="0.15">
      <c r="A213" s="7" t="s">
        <v>14</v>
      </c>
      <c r="B213" s="7" t="s">
        <v>15</v>
      </c>
      <c r="C213" s="7" t="s">
        <v>445</v>
      </c>
      <c r="D213" s="8" t="s">
        <v>446</v>
      </c>
      <c r="E213" s="9"/>
      <c r="F213" s="7">
        <f t="shared" si="71"/>
        <v>-100</v>
      </c>
      <c r="G213" s="9">
        <f t="shared" ref="G213:G244" si="76">SUM(H213:M213)</f>
        <v>100</v>
      </c>
      <c r="H213" s="7">
        <f t="shared" ref="H213:M213" si="77">+H214+H215</f>
        <v>21</v>
      </c>
      <c r="I213" s="7">
        <f t="shared" si="77"/>
        <v>60</v>
      </c>
      <c r="J213" s="7">
        <f t="shared" si="77"/>
        <v>16</v>
      </c>
      <c r="K213" s="7">
        <f t="shared" si="77"/>
        <v>0</v>
      </c>
      <c r="L213" s="7">
        <f t="shared" si="77"/>
        <v>3</v>
      </c>
      <c r="M213" s="7">
        <f t="shared" si="77"/>
        <v>0</v>
      </c>
    </row>
    <row r="214" spans="1:13" ht="27" customHeight="1" x14ac:dyDescent="0.15">
      <c r="A214" s="7" t="s">
        <v>355</v>
      </c>
      <c r="B214" s="7" t="s">
        <v>447</v>
      </c>
      <c r="C214" s="7" t="s">
        <v>445</v>
      </c>
      <c r="D214" s="8" t="s">
        <v>448</v>
      </c>
      <c r="E214" s="9"/>
      <c r="F214" s="7">
        <f t="shared" si="71"/>
        <v>-10</v>
      </c>
      <c r="G214" s="9">
        <f t="shared" si="76"/>
        <v>10</v>
      </c>
      <c r="H214" s="7">
        <v>0</v>
      </c>
      <c r="I214" s="7">
        <v>0</v>
      </c>
      <c r="J214" s="7">
        <v>10</v>
      </c>
      <c r="K214" s="7">
        <v>0</v>
      </c>
      <c r="L214" s="7">
        <v>0</v>
      </c>
      <c r="M214" s="7">
        <v>0</v>
      </c>
    </row>
    <row r="215" spans="1:13" ht="27" customHeight="1" x14ac:dyDescent="0.15">
      <c r="A215" s="7" t="s">
        <v>449</v>
      </c>
      <c r="B215" s="7" t="s">
        <v>450</v>
      </c>
      <c r="C215" s="7" t="s">
        <v>445</v>
      </c>
      <c r="D215" s="8" t="s">
        <v>451</v>
      </c>
      <c r="E215" s="9"/>
      <c r="F215" s="7">
        <f t="shared" si="71"/>
        <v>-90</v>
      </c>
      <c r="G215" s="9">
        <f t="shared" si="76"/>
        <v>90</v>
      </c>
      <c r="H215" s="7">
        <v>21</v>
      </c>
      <c r="I215" s="7">
        <v>60</v>
      </c>
      <c r="J215" s="7">
        <v>6</v>
      </c>
      <c r="K215" s="7">
        <v>0</v>
      </c>
      <c r="L215" s="7">
        <v>3</v>
      </c>
      <c r="M215" s="7">
        <v>0</v>
      </c>
    </row>
    <row r="216" spans="1:13" ht="27" customHeight="1" x14ac:dyDescent="0.15">
      <c r="A216" s="7" t="s">
        <v>14</v>
      </c>
      <c r="B216" s="7" t="s">
        <v>15</v>
      </c>
      <c r="C216" s="7" t="s">
        <v>452</v>
      </c>
      <c r="D216" s="8" t="s">
        <v>453</v>
      </c>
      <c r="E216" s="9">
        <f>+E217+E224+E232+E236</f>
        <v>781</v>
      </c>
      <c r="F216" s="7">
        <f t="shared" si="71"/>
        <v>-721</v>
      </c>
      <c r="G216" s="9">
        <f t="shared" si="76"/>
        <v>1502</v>
      </c>
      <c r="H216" s="7">
        <f t="shared" ref="H216:M216" si="78">SUM(H217+H224+H232+H236)</f>
        <v>526</v>
      </c>
      <c r="I216" s="7">
        <f t="shared" si="78"/>
        <v>223</v>
      </c>
      <c r="J216" s="7">
        <f t="shared" si="78"/>
        <v>267</v>
      </c>
      <c r="K216" s="7">
        <f t="shared" si="78"/>
        <v>204</v>
      </c>
      <c r="L216" s="7">
        <f t="shared" si="78"/>
        <v>265</v>
      </c>
      <c r="M216" s="7">
        <f t="shared" si="78"/>
        <v>17</v>
      </c>
    </row>
    <row r="217" spans="1:13" ht="27" customHeight="1" x14ac:dyDescent="0.15">
      <c r="A217" s="7" t="s">
        <v>14</v>
      </c>
      <c r="B217" s="7" t="s">
        <v>15</v>
      </c>
      <c r="C217" s="7" t="s">
        <v>454</v>
      </c>
      <c r="D217" s="8" t="s">
        <v>455</v>
      </c>
      <c r="E217" s="9">
        <v>80</v>
      </c>
      <c r="F217" s="7">
        <f t="shared" si="71"/>
        <v>-28</v>
      </c>
      <c r="G217" s="9">
        <f t="shared" si="76"/>
        <v>108</v>
      </c>
      <c r="H217" s="7">
        <f t="shared" ref="H217:M217" si="79">SUM(H218:H223)</f>
        <v>30</v>
      </c>
      <c r="I217" s="7">
        <f t="shared" si="79"/>
        <v>15</v>
      </c>
      <c r="J217" s="7">
        <f t="shared" si="79"/>
        <v>34</v>
      </c>
      <c r="K217" s="7">
        <f t="shared" si="79"/>
        <v>13</v>
      </c>
      <c r="L217" s="7">
        <f t="shared" si="79"/>
        <v>16</v>
      </c>
      <c r="M217" s="7">
        <f t="shared" si="79"/>
        <v>0</v>
      </c>
    </row>
    <row r="218" spans="1:13" ht="27" customHeight="1" x14ac:dyDescent="0.15">
      <c r="A218" s="7" t="s">
        <v>456</v>
      </c>
      <c r="B218" s="7" t="s">
        <v>457</v>
      </c>
      <c r="C218" s="7" t="s">
        <v>454</v>
      </c>
      <c r="D218" s="8" t="s">
        <v>458</v>
      </c>
      <c r="E218" s="9"/>
      <c r="F218" s="7">
        <f t="shared" si="71"/>
        <v>-17</v>
      </c>
      <c r="G218" s="9">
        <f t="shared" si="76"/>
        <v>17</v>
      </c>
      <c r="H218" s="7">
        <v>4</v>
      </c>
      <c r="I218" s="7">
        <v>3</v>
      </c>
      <c r="J218" s="7">
        <v>3</v>
      </c>
      <c r="K218" s="7">
        <v>3</v>
      </c>
      <c r="L218" s="7">
        <v>4</v>
      </c>
      <c r="M218" s="7">
        <v>0</v>
      </c>
    </row>
    <row r="219" spans="1:13" ht="27" customHeight="1" x14ac:dyDescent="0.15">
      <c r="A219" s="7" t="s">
        <v>459</v>
      </c>
      <c r="B219" s="7" t="s">
        <v>460</v>
      </c>
      <c r="C219" s="7" t="s">
        <v>454</v>
      </c>
      <c r="D219" s="8" t="s">
        <v>461</v>
      </c>
      <c r="E219" s="9"/>
      <c r="F219" s="7">
        <f t="shared" si="71"/>
        <v>-29</v>
      </c>
      <c r="G219" s="9">
        <f t="shared" si="76"/>
        <v>29</v>
      </c>
      <c r="H219" s="7">
        <v>12</v>
      </c>
      <c r="I219" s="7">
        <v>5</v>
      </c>
      <c r="J219" s="7">
        <v>7</v>
      </c>
      <c r="K219" s="7">
        <v>2</v>
      </c>
      <c r="L219" s="7">
        <v>3</v>
      </c>
      <c r="M219" s="7">
        <v>0</v>
      </c>
    </row>
    <row r="220" spans="1:13" ht="27" customHeight="1" x14ac:dyDescent="0.15">
      <c r="A220" s="7" t="s">
        <v>240</v>
      </c>
      <c r="B220" s="7" t="s">
        <v>462</v>
      </c>
      <c r="C220" s="7" t="s">
        <v>454</v>
      </c>
      <c r="D220" s="8" t="s">
        <v>461</v>
      </c>
      <c r="E220" s="9"/>
      <c r="F220" s="7">
        <f t="shared" si="71"/>
        <v>-32</v>
      </c>
      <c r="G220" s="9">
        <f t="shared" si="76"/>
        <v>32</v>
      </c>
      <c r="H220" s="7">
        <v>7</v>
      </c>
      <c r="I220" s="7">
        <v>3</v>
      </c>
      <c r="J220" s="7">
        <v>15</v>
      </c>
      <c r="K220" s="7">
        <v>3</v>
      </c>
      <c r="L220" s="7">
        <v>4</v>
      </c>
      <c r="M220" s="7">
        <v>0</v>
      </c>
    </row>
    <row r="221" spans="1:13" ht="27" customHeight="1" x14ac:dyDescent="0.15">
      <c r="A221" s="7" t="s">
        <v>240</v>
      </c>
      <c r="B221" s="7" t="s">
        <v>463</v>
      </c>
      <c r="C221" s="7" t="s">
        <v>454</v>
      </c>
      <c r="D221" s="8" t="s">
        <v>464</v>
      </c>
      <c r="E221" s="9"/>
      <c r="F221" s="7">
        <f t="shared" si="71"/>
        <v>-9</v>
      </c>
      <c r="G221" s="9">
        <f t="shared" si="76"/>
        <v>9</v>
      </c>
      <c r="H221" s="7">
        <v>3</v>
      </c>
      <c r="I221" s="7">
        <v>2</v>
      </c>
      <c r="J221" s="7">
        <v>2</v>
      </c>
      <c r="K221" s="7">
        <v>1</v>
      </c>
      <c r="L221" s="7">
        <v>1</v>
      </c>
      <c r="M221" s="7">
        <v>0</v>
      </c>
    </row>
    <row r="222" spans="1:13" ht="27" customHeight="1" x14ac:dyDescent="0.15">
      <c r="A222" s="7" t="s">
        <v>465</v>
      </c>
      <c r="B222" s="7" t="s">
        <v>466</v>
      </c>
      <c r="C222" s="7" t="s">
        <v>454</v>
      </c>
      <c r="D222" s="8" t="s">
        <v>467</v>
      </c>
      <c r="E222" s="9"/>
      <c r="F222" s="7">
        <f t="shared" si="71"/>
        <v>-5</v>
      </c>
      <c r="G222" s="9">
        <f t="shared" si="76"/>
        <v>5</v>
      </c>
      <c r="H222" s="7">
        <v>0</v>
      </c>
      <c r="I222" s="7">
        <v>0</v>
      </c>
      <c r="J222" s="7">
        <v>3</v>
      </c>
      <c r="K222" s="7">
        <v>1</v>
      </c>
      <c r="L222" s="7">
        <v>1</v>
      </c>
      <c r="M222" s="7">
        <v>0</v>
      </c>
    </row>
    <row r="223" spans="1:13" ht="27" customHeight="1" x14ac:dyDescent="0.15">
      <c r="A223" s="7" t="s">
        <v>305</v>
      </c>
      <c r="B223" s="7" t="s">
        <v>468</v>
      </c>
      <c r="C223" s="7" t="s">
        <v>454</v>
      </c>
      <c r="D223" s="8" t="s">
        <v>461</v>
      </c>
      <c r="E223" s="9"/>
      <c r="F223" s="7">
        <f t="shared" si="71"/>
        <v>-16</v>
      </c>
      <c r="G223" s="9">
        <f t="shared" si="76"/>
        <v>16</v>
      </c>
      <c r="H223" s="7">
        <v>4</v>
      </c>
      <c r="I223" s="7">
        <v>2</v>
      </c>
      <c r="J223" s="7">
        <v>4</v>
      </c>
      <c r="K223" s="7">
        <v>3</v>
      </c>
      <c r="L223" s="7">
        <v>3</v>
      </c>
      <c r="M223" s="7">
        <v>0</v>
      </c>
    </row>
    <row r="224" spans="1:13" ht="27" customHeight="1" x14ac:dyDescent="0.15">
      <c r="A224" s="7" t="s">
        <v>14</v>
      </c>
      <c r="B224" s="7" t="s">
        <v>15</v>
      </c>
      <c r="C224" s="7" t="s">
        <v>469</v>
      </c>
      <c r="D224" s="8" t="s">
        <v>470</v>
      </c>
      <c r="E224" s="9">
        <v>14</v>
      </c>
      <c r="F224" s="7">
        <f t="shared" si="71"/>
        <v>-537</v>
      </c>
      <c r="G224" s="9">
        <f t="shared" si="76"/>
        <v>551</v>
      </c>
      <c r="H224" s="7">
        <f t="shared" ref="H224:M224" si="80">SUM(H225:H231)</f>
        <v>174</v>
      </c>
      <c r="I224" s="7">
        <f t="shared" si="80"/>
        <v>71</v>
      </c>
      <c r="J224" s="7">
        <f t="shared" si="80"/>
        <v>80</v>
      </c>
      <c r="K224" s="7">
        <f t="shared" si="80"/>
        <v>92</v>
      </c>
      <c r="L224" s="7">
        <f t="shared" si="80"/>
        <v>133</v>
      </c>
      <c r="M224" s="7">
        <f t="shared" si="80"/>
        <v>1</v>
      </c>
    </row>
    <row r="225" spans="1:13" ht="27" customHeight="1" x14ac:dyDescent="0.15">
      <c r="A225" s="7" t="s">
        <v>371</v>
      </c>
      <c r="B225" s="7" t="s">
        <v>471</v>
      </c>
      <c r="C225" s="7" t="s">
        <v>469</v>
      </c>
      <c r="D225" s="8" t="s">
        <v>461</v>
      </c>
      <c r="E225" s="9"/>
      <c r="F225" s="7">
        <f t="shared" si="71"/>
        <v>-2</v>
      </c>
      <c r="G225" s="9">
        <f t="shared" si="76"/>
        <v>2</v>
      </c>
      <c r="H225" s="7">
        <v>1</v>
      </c>
      <c r="I225" s="7">
        <v>1</v>
      </c>
      <c r="J225" s="7">
        <v>0</v>
      </c>
      <c r="K225" s="7">
        <v>0</v>
      </c>
      <c r="L225" s="7">
        <v>0</v>
      </c>
      <c r="M225" s="7">
        <v>0</v>
      </c>
    </row>
    <row r="226" spans="1:13" ht="27" customHeight="1" x14ac:dyDescent="0.15">
      <c r="A226" s="7" t="s">
        <v>371</v>
      </c>
      <c r="B226" s="7" t="s">
        <v>472</v>
      </c>
      <c r="C226" s="7" t="s">
        <v>469</v>
      </c>
      <c r="D226" s="8" t="s">
        <v>473</v>
      </c>
      <c r="E226" s="9"/>
      <c r="F226" s="7">
        <f t="shared" si="71"/>
        <v>-11</v>
      </c>
      <c r="G226" s="9">
        <f t="shared" si="76"/>
        <v>11</v>
      </c>
      <c r="H226" s="7">
        <v>5</v>
      </c>
      <c r="I226" s="7">
        <v>3</v>
      </c>
      <c r="J226" s="7">
        <v>1</v>
      </c>
      <c r="K226" s="7">
        <v>1</v>
      </c>
      <c r="L226" s="7">
        <v>1</v>
      </c>
      <c r="M226" s="7">
        <v>0</v>
      </c>
    </row>
    <row r="227" spans="1:13" ht="27" customHeight="1" x14ac:dyDescent="0.15">
      <c r="A227" s="7" t="s">
        <v>376</v>
      </c>
      <c r="B227" s="7" t="s">
        <v>474</v>
      </c>
      <c r="C227" s="7" t="s">
        <v>469</v>
      </c>
      <c r="D227" s="8" t="s">
        <v>475</v>
      </c>
      <c r="E227" s="9"/>
      <c r="F227" s="7">
        <f t="shared" si="71"/>
        <v>-7</v>
      </c>
      <c r="G227" s="9">
        <f t="shared" si="76"/>
        <v>7</v>
      </c>
      <c r="H227" s="7">
        <v>1</v>
      </c>
      <c r="I227" s="7">
        <v>0</v>
      </c>
      <c r="J227" s="7">
        <v>0</v>
      </c>
      <c r="K227" s="7">
        <v>3</v>
      </c>
      <c r="L227" s="7">
        <v>2</v>
      </c>
      <c r="M227" s="7">
        <v>1</v>
      </c>
    </row>
    <row r="228" spans="1:13" ht="27" customHeight="1" x14ac:dyDescent="0.15">
      <c r="A228" s="7" t="s">
        <v>465</v>
      </c>
      <c r="B228" s="7" t="s">
        <v>476</v>
      </c>
      <c r="C228" s="7" t="s">
        <v>469</v>
      </c>
      <c r="D228" s="8" t="s">
        <v>467</v>
      </c>
      <c r="E228" s="9"/>
      <c r="F228" s="7">
        <f t="shared" si="71"/>
        <v>-514</v>
      </c>
      <c r="G228" s="9">
        <f t="shared" si="76"/>
        <v>514</v>
      </c>
      <c r="H228" s="7">
        <v>159</v>
      </c>
      <c r="I228" s="7">
        <v>63</v>
      </c>
      <c r="J228" s="7">
        <v>76</v>
      </c>
      <c r="K228" s="7">
        <v>87</v>
      </c>
      <c r="L228" s="7">
        <v>129</v>
      </c>
      <c r="M228" s="7">
        <v>0</v>
      </c>
    </row>
    <row r="229" spans="1:13" ht="27" customHeight="1" x14ac:dyDescent="0.15">
      <c r="A229" s="7" t="s">
        <v>477</v>
      </c>
      <c r="B229" s="7" t="s">
        <v>478</v>
      </c>
      <c r="C229" s="7" t="s">
        <v>469</v>
      </c>
      <c r="D229" s="8" t="s">
        <v>479</v>
      </c>
      <c r="E229" s="9"/>
      <c r="F229" s="7">
        <f t="shared" si="71"/>
        <v>-8</v>
      </c>
      <c r="G229" s="9">
        <f t="shared" si="76"/>
        <v>8</v>
      </c>
      <c r="H229" s="7">
        <v>3</v>
      </c>
      <c r="I229" s="7">
        <v>2</v>
      </c>
      <c r="J229" s="7">
        <v>3</v>
      </c>
      <c r="K229" s="7">
        <v>0</v>
      </c>
      <c r="L229" s="7">
        <v>0</v>
      </c>
      <c r="M229" s="7">
        <v>0</v>
      </c>
    </row>
    <row r="230" spans="1:13" ht="27" customHeight="1" x14ac:dyDescent="0.15">
      <c r="A230" s="7" t="s">
        <v>416</v>
      </c>
      <c r="B230" s="7" t="s">
        <v>480</v>
      </c>
      <c r="C230" s="7" t="s">
        <v>469</v>
      </c>
      <c r="D230" s="8" t="s">
        <v>481</v>
      </c>
      <c r="E230" s="9"/>
      <c r="F230" s="7">
        <f t="shared" si="71"/>
        <v>-6</v>
      </c>
      <c r="G230" s="9">
        <f t="shared" si="76"/>
        <v>6</v>
      </c>
      <c r="H230" s="7">
        <v>3</v>
      </c>
      <c r="I230" s="7">
        <v>1</v>
      </c>
      <c r="J230" s="7">
        <v>0</v>
      </c>
      <c r="K230" s="7">
        <v>1</v>
      </c>
      <c r="L230" s="7">
        <v>1</v>
      </c>
      <c r="M230" s="7">
        <v>0</v>
      </c>
    </row>
    <row r="231" spans="1:13" ht="27" customHeight="1" x14ac:dyDescent="0.15">
      <c r="A231" s="7" t="s">
        <v>305</v>
      </c>
      <c r="B231" s="7" t="s">
        <v>468</v>
      </c>
      <c r="C231" s="7" t="s">
        <v>469</v>
      </c>
      <c r="D231" s="8" t="s">
        <v>461</v>
      </c>
      <c r="E231" s="9"/>
      <c r="F231" s="7">
        <f t="shared" si="71"/>
        <v>-3</v>
      </c>
      <c r="G231" s="9">
        <f t="shared" si="76"/>
        <v>3</v>
      </c>
      <c r="H231" s="7">
        <v>2</v>
      </c>
      <c r="I231" s="7">
        <v>1</v>
      </c>
      <c r="J231" s="7">
        <v>0</v>
      </c>
      <c r="K231" s="7">
        <v>0</v>
      </c>
      <c r="L231" s="7">
        <v>0</v>
      </c>
      <c r="M231" s="7">
        <v>0</v>
      </c>
    </row>
    <row r="232" spans="1:13" ht="27" customHeight="1" x14ac:dyDescent="0.15">
      <c r="A232" s="7" t="s">
        <v>14</v>
      </c>
      <c r="B232" s="7" t="s">
        <v>15</v>
      </c>
      <c r="C232" s="7" t="s">
        <v>482</v>
      </c>
      <c r="D232" s="8" t="s">
        <v>483</v>
      </c>
      <c r="E232" s="9">
        <v>412</v>
      </c>
      <c r="F232" s="7">
        <f t="shared" si="71"/>
        <v>-1</v>
      </c>
      <c r="G232" s="9">
        <f t="shared" si="76"/>
        <v>413</v>
      </c>
      <c r="H232" s="7">
        <f t="shared" ref="H232:M232" si="81">SUM(H233:H235)</f>
        <v>155</v>
      </c>
      <c r="I232" s="7">
        <f t="shared" si="81"/>
        <v>66</v>
      </c>
      <c r="J232" s="7">
        <f t="shared" si="81"/>
        <v>65</v>
      </c>
      <c r="K232" s="7">
        <f t="shared" si="81"/>
        <v>53</v>
      </c>
      <c r="L232" s="7">
        <f t="shared" si="81"/>
        <v>72</v>
      </c>
      <c r="M232" s="7">
        <f t="shared" si="81"/>
        <v>2</v>
      </c>
    </row>
    <row r="233" spans="1:13" ht="27" customHeight="1" x14ac:dyDescent="0.15">
      <c r="A233" s="7" t="s">
        <v>449</v>
      </c>
      <c r="B233" s="7" t="s">
        <v>472</v>
      </c>
      <c r="C233" s="7" t="s">
        <v>482</v>
      </c>
      <c r="D233" s="8" t="s">
        <v>473</v>
      </c>
      <c r="E233" s="9"/>
      <c r="F233" s="7">
        <f t="shared" si="71"/>
        <v>-340</v>
      </c>
      <c r="G233" s="9">
        <f t="shared" si="76"/>
        <v>340</v>
      </c>
      <c r="H233" s="7">
        <v>130</v>
      </c>
      <c r="I233" s="7">
        <v>55</v>
      </c>
      <c r="J233" s="7">
        <v>43</v>
      </c>
      <c r="K233" s="7">
        <v>46</v>
      </c>
      <c r="L233" s="7">
        <v>66</v>
      </c>
      <c r="M233" s="7">
        <v>0</v>
      </c>
    </row>
    <row r="234" spans="1:13" ht="27" customHeight="1" x14ac:dyDescent="0.15">
      <c r="A234" s="7" t="s">
        <v>484</v>
      </c>
      <c r="B234" s="7" t="s">
        <v>485</v>
      </c>
      <c r="C234" s="7" t="s">
        <v>482</v>
      </c>
      <c r="D234" s="8" t="s">
        <v>486</v>
      </c>
      <c r="E234" s="9"/>
      <c r="F234" s="7">
        <f t="shared" si="71"/>
        <v>-64</v>
      </c>
      <c r="G234" s="9">
        <f t="shared" si="76"/>
        <v>64</v>
      </c>
      <c r="H234" s="7">
        <v>25</v>
      </c>
      <c r="I234" s="7">
        <v>11</v>
      </c>
      <c r="J234" s="7">
        <v>13</v>
      </c>
      <c r="K234" s="7">
        <v>7</v>
      </c>
      <c r="L234" s="7">
        <v>6</v>
      </c>
      <c r="M234" s="7">
        <v>2</v>
      </c>
    </row>
    <row r="235" spans="1:13" ht="27" customHeight="1" x14ac:dyDescent="0.15">
      <c r="A235" s="7" t="s">
        <v>449</v>
      </c>
      <c r="B235" s="7" t="s">
        <v>487</v>
      </c>
      <c r="C235" s="7" t="s">
        <v>482</v>
      </c>
      <c r="D235" s="8" t="s">
        <v>488</v>
      </c>
      <c r="E235" s="9"/>
      <c r="F235" s="7">
        <f t="shared" si="71"/>
        <v>-9</v>
      </c>
      <c r="G235" s="9">
        <f t="shared" si="76"/>
        <v>9</v>
      </c>
      <c r="H235" s="7">
        <v>0</v>
      </c>
      <c r="I235" s="7">
        <v>0</v>
      </c>
      <c r="J235" s="7">
        <v>9</v>
      </c>
      <c r="K235" s="7">
        <v>0</v>
      </c>
      <c r="L235" s="7">
        <v>0</v>
      </c>
      <c r="M235" s="7">
        <v>0</v>
      </c>
    </row>
    <row r="236" spans="1:13" ht="27" customHeight="1" x14ac:dyDescent="0.15">
      <c r="A236" s="7" t="s">
        <v>14</v>
      </c>
      <c r="B236" s="7" t="s">
        <v>15</v>
      </c>
      <c r="C236" s="7" t="s">
        <v>489</v>
      </c>
      <c r="D236" s="8" t="s">
        <v>490</v>
      </c>
      <c r="E236" s="9">
        <v>275</v>
      </c>
      <c r="F236" s="7">
        <f t="shared" si="71"/>
        <v>-155</v>
      </c>
      <c r="G236" s="9">
        <f t="shared" si="76"/>
        <v>430</v>
      </c>
      <c r="H236" s="7">
        <f t="shared" ref="H236:M236" si="82">SUM(H237:H242)</f>
        <v>167</v>
      </c>
      <c r="I236" s="7">
        <f t="shared" si="82"/>
        <v>71</v>
      </c>
      <c r="J236" s="7">
        <f t="shared" si="82"/>
        <v>88</v>
      </c>
      <c r="K236" s="7">
        <f t="shared" si="82"/>
        <v>46</v>
      </c>
      <c r="L236" s="7">
        <f t="shared" si="82"/>
        <v>44</v>
      </c>
      <c r="M236" s="7">
        <f t="shared" si="82"/>
        <v>14</v>
      </c>
    </row>
    <row r="237" spans="1:13" ht="27" customHeight="1" x14ac:dyDescent="0.15">
      <c r="A237" s="7" t="s">
        <v>371</v>
      </c>
      <c r="B237" s="7" t="s">
        <v>491</v>
      </c>
      <c r="C237" s="7" t="s">
        <v>489</v>
      </c>
      <c r="D237" s="8" t="s">
        <v>492</v>
      </c>
      <c r="E237" s="9"/>
      <c r="F237" s="7">
        <f t="shared" si="71"/>
        <v>-110</v>
      </c>
      <c r="G237" s="9">
        <f t="shared" si="76"/>
        <v>110</v>
      </c>
      <c r="H237" s="7">
        <v>43</v>
      </c>
      <c r="I237" s="7">
        <v>18</v>
      </c>
      <c r="J237" s="7">
        <v>23</v>
      </c>
      <c r="K237" s="7">
        <v>11</v>
      </c>
      <c r="L237" s="7">
        <v>11</v>
      </c>
      <c r="M237" s="7">
        <v>4</v>
      </c>
    </row>
    <row r="238" spans="1:13" ht="27" customHeight="1" x14ac:dyDescent="0.15">
      <c r="A238" s="7" t="s">
        <v>371</v>
      </c>
      <c r="B238" s="7" t="s">
        <v>493</v>
      </c>
      <c r="C238" s="7" t="s">
        <v>489</v>
      </c>
      <c r="D238" s="8" t="s">
        <v>494</v>
      </c>
      <c r="E238" s="9"/>
      <c r="F238" s="7">
        <f t="shared" si="71"/>
        <v>-250</v>
      </c>
      <c r="G238" s="9">
        <f t="shared" si="76"/>
        <v>250</v>
      </c>
      <c r="H238" s="7">
        <v>98</v>
      </c>
      <c r="I238" s="7">
        <v>42</v>
      </c>
      <c r="J238" s="7">
        <v>51</v>
      </c>
      <c r="K238" s="7">
        <v>26</v>
      </c>
      <c r="L238" s="7">
        <v>25</v>
      </c>
      <c r="M238" s="7">
        <v>8</v>
      </c>
    </row>
    <row r="239" spans="1:13" ht="27" customHeight="1" x14ac:dyDescent="0.15">
      <c r="A239" s="7" t="s">
        <v>371</v>
      </c>
      <c r="B239" s="7" t="s">
        <v>471</v>
      </c>
      <c r="C239" s="7" t="s">
        <v>489</v>
      </c>
      <c r="D239" s="8" t="s">
        <v>461</v>
      </c>
      <c r="E239" s="9"/>
      <c r="F239" s="7">
        <f t="shared" si="71"/>
        <v>-19</v>
      </c>
      <c r="G239" s="9">
        <f t="shared" si="76"/>
        <v>19</v>
      </c>
      <c r="H239" s="7">
        <v>6</v>
      </c>
      <c r="I239" s="7">
        <v>3</v>
      </c>
      <c r="J239" s="7">
        <v>4</v>
      </c>
      <c r="K239" s="7">
        <v>3</v>
      </c>
      <c r="L239" s="7">
        <v>3</v>
      </c>
      <c r="M239" s="7">
        <v>0</v>
      </c>
    </row>
    <row r="240" spans="1:13" ht="27" customHeight="1" x14ac:dyDescent="0.15">
      <c r="A240" s="7" t="s">
        <v>432</v>
      </c>
      <c r="B240" s="7" t="s">
        <v>495</v>
      </c>
      <c r="C240" s="7" t="s">
        <v>489</v>
      </c>
      <c r="D240" s="8" t="s">
        <v>496</v>
      </c>
      <c r="E240" s="9"/>
      <c r="F240" s="7">
        <f t="shared" si="71"/>
        <v>-48</v>
      </c>
      <c r="G240" s="9">
        <f t="shared" si="76"/>
        <v>48</v>
      </c>
      <c r="H240" s="7">
        <v>18</v>
      </c>
      <c r="I240" s="7">
        <v>8</v>
      </c>
      <c r="J240" s="7">
        <v>10</v>
      </c>
      <c r="K240" s="7">
        <v>5</v>
      </c>
      <c r="L240" s="7">
        <v>5</v>
      </c>
      <c r="M240" s="7">
        <v>2</v>
      </c>
    </row>
    <row r="241" spans="1:13" ht="27" customHeight="1" x14ac:dyDescent="0.15">
      <c r="A241" s="7" t="s">
        <v>465</v>
      </c>
      <c r="B241" s="7" t="s">
        <v>497</v>
      </c>
      <c r="C241" s="7" t="s">
        <v>489</v>
      </c>
      <c r="D241" s="8" t="s">
        <v>467</v>
      </c>
      <c r="E241" s="9"/>
      <c r="F241" s="7">
        <f t="shared" si="71"/>
        <v>-1</v>
      </c>
      <c r="G241" s="9">
        <f t="shared" si="76"/>
        <v>1</v>
      </c>
      <c r="H241" s="7">
        <v>1</v>
      </c>
      <c r="I241" s="7">
        <v>0</v>
      </c>
      <c r="J241" s="7">
        <v>0</v>
      </c>
      <c r="K241" s="7">
        <v>0</v>
      </c>
      <c r="L241" s="7">
        <v>0</v>
      </c>
      <c r="M241" s="7">
        <v>0</v>
      </c>
    </row>
    <row r="242" spans="1:13" ht="27" customHeight="1" x14ac:dyDescent="0.15">
      <c r="A242" s="7" t="s">
        <v>305</v>
      </c>
      <c r="B242" s="7" t="s">
        <v>468</v>
      </c>
      <c r="C242" s="7" t="s">
        <v>489</v>
      </c>
      <c r="D242" s="8" t="s">
        <v>461</v>
      </c>
      <c r="E242" s="9"/>
      <c r="F242" s="7">
        <f t="shared" si="71"/>
        <v>-2</v>
      </c>
      <c r="G242" s="9">
        <f t="shared" si="76"/>
        <v>2</v>
      </c>
      <c r="H242" s="7">
        <v>1</v>
      </c>
      <c r="I242" s="7">
        <v>0</v>
      </c>
      <c r="J242" s="7">
        <v>0</v>
      </c>
      <c r="K242" s="7">
        <v>1</v>
      </c>
      <c r="L242" s="7">
        <v>0</v>
      </c>
      <c r="M242" s="7">
        <v>0</v>
      </c>
    </row>
    <row r="243" spans="1:13" ht="27" customHeight="1" x14ac:dyDescent="0.15">
      <c r="A243" s="7" t="s">
        <v>14</v>
      </c>
      <c r="B243" s="7" t="s">
        <v>15</v>
      </c>
      <c r="C243" s="7" t="s">
        <v>498</v>
      </c>
      <c r="D243" s="8" t="s">
        <v>499</v>
      </c>
      <c r="E243" s="9">
        <f>+E244+E246</f>
        <v>530</v>
      </c>
      <c r="F243" s="7">
        <f t="shared" si="71"/>
        <v>-30</v>
      </c>
      <c r="G243" s="9">
        <f t="shared" si="76"/>
        <v>560</v>
      </c>
      <c r="H243" s="7">
        <f t="shared" ref="H243:M243" si="83">+H244+H246</f>
        <v>290</v>
      </c>
      <c r="I243" s="7">
        <f t="shared" si="83"/>
        <v>230</v>
      </c>
      <c r="J243" s="7">
        <f t="shared" si="83"/>
        <v>40</v>
      </c>
      <c r="K243" s="7">
        <f t="shared" si="83"/>
        <v>0</v>
      </c>
      <c r="L243" s="7">
        <f t="shared" si="83"/>
        <v>0</v>
      </c>
      <c r="M243" s="7">
        <f t="shared" si="83"/>
        <v>0</v>
      </c>
    </row>
    <row r="244" spans="1:13" ht="27" customHeight="1" x14ac:dyDescent="0.15">
      <c r="A244" s="7" t="s">
        <v>14</v>
      </c>
      <c r="B244" s="7" t="s">
        <v>15</v>
      </c>
      <c r="C244" s="7" t="s">
        <v>500</v>
      </c>
      <c r="D244" s="8" t="s">
        <v>501</v>
      </c>
      <c r="E244" s="9">
        <v>500</v>
      </c>
      <c r="F244" s="7">
        <f t="shared" si="71"/>
        <v>0</v>
      </c>
      <c r="G244" s="9">
        <f t="shared" si="76"/>
        <v>500</v>
      </c>
      <c r="H244" s="7">
        <f t="shared" ref="H244:M244" si="84">+H245</f>
        <v>250</v>
      </c>
      <c r="I244" s="7">
        <f t="shared" si="84"/>
        <v>220</v>
      </c>
      <c r="J244" s="7">
        <f t="shared" si="84"/>
        <v>30</v>
      </c>
      <c r="K244" s="7">
        <f t="shared" si="84"/>
        <v>0</v>
      </c>
      <c r="L244" s="7">
        <f t="shared" si="84"/>
        <v>0</v>
      </c>
      <c r="M244" s="7">
        <f t="shared" si="84"/>
        <v>0</v>
      </c>
    </row>
    <row r="245" spans="1:13" ht="27" customHeight="1" x14ac:dyDescent="0.15">
      <c r="A245" s="7" t="s">
        <v>146</v>
      </c>
      <c r="B245" s="7" t="s">
        <v>502</v>
      </c>
      <c r="C245" s="7" t="s">
        <v>500</v>
      </c>
      <c r="D245" s="8" t="s">
        <v>503</v>
      </c>
      <c r="E245" s="9"/>
      <c r="F245" s="7">
        <f t="shared" si="71"/>
        <v>-500</v>
      </c>
      <c r="G245" s="9">
        <f t="shared" ref="G245:G248" si="85">SUM(H245:M245)</f>
        <v>500</v>
      </c>
      <c r="H245" s="7">
        <v>250</v>
      </c>
      <c r="I245" s="7">
        <v>220</v>
      </c>
      <c r="J245" s="7">
        <v>30</v>
      </c>
      <c r="K245" s="7">
        <v>0</v>
      </c>
      <c r="L245" s="7">
        <v>0</v>
      </c>
      <c r="M245" s="7">
        <v>0</v>
      </c>
    </row>
    <row r="246" spans="1:13" ht="27" customHeight="1" x14ac:dyDescent="0.15">
      <c r="A246" s="7" t="s">
        <v>14</v>
      </c>
      <c r="B246" s="7" t="s">
        <v>15</v>
      </c>
      <c r="C246" s="7" t="s">
        <v>504</v>
      </c>
      <c r="D246" s="8" t="s">
        <v>505</v>
      </c>
      <c r="E246" s="9">
        <v>30</v>
      </c>
      <c r="F246" s="7">
        <f t="shared" si="71"/>
        <v>-30</v>
      </c>
      <c r="G246" s="9">
        <f t="shared" si="85"/>
        <v>60</v>
      </c>
      <c r="H246" s="7">
        <f t="shared" ref="H246:M246" si="86">SUM(H247:H248)</f>
        <v>40</v>
      </c>
      <c r="I246" s="7">
        <f t="shared" si="86"/>
        <v>10</v>
      </c>
      <c r="J246" s="7">
        <f t="shared" si="86"/>
        <v>10</v>
      </c>
      <c r="K246" s="7">
        <f t="shared" si="86"/>
        <v>0</v>
      </c>
      <c r="L246" s="7">
        <f t="shared" si="86"/>
        <v>0</v>
      </c>
      <c r="M246" s="7">
        <f t="shared" si="86"/>
        <v>0</v>
      </c>
    </row>
    <row r="247" spans="1:13" ht="27" customHeight="1" x14ac:dyDescent="0.15">
      <c r="A247" s="7" t="s">
        <v>146</v>
      </c>
      <c r="B247" s="7" t="s">
        <v>506</v>
      </c>
      <c r="C247" s="7" t="s">
        <v>504</v>
      </c>
      <c r="D247" s="8" t="s">
        <v>507</v>
      </c>
      <c r="E247" s="9"/>
      <c r="F247" s="7">
        <f t="shared" si="71"/>
        <v>-30</v>
      </c>
      <c r="G247" s="9">
        <f t="shared" si="85"/>
        <v>30</v>
      </c>
      <c r="H247" s="7">
        <v>10</v>
      </c>
      <c r="I247" s="7">
        <v>10</v>
      </c>
      <c r="J247" s="7">
        <v>10</v>
      </c>
      <c r="K247" s="7">
        <v>0</v>
      </c>
      <c r="L247" s="7">
        <v>0</v>
      </c>
      <c r="M247" s="7">
        <v>0</v>
      </c>
    </row>
    <row r="248" spans="1:13" ht="27" customHeight="1" x14ac:dyDescent="0.15">
      <c r="A248" s="7" t="s">
        <v>508</v>
      </c>
      <c r="B248" s="7" t="s">
        <v>509</v>
      </c>
      <c r="C248" s="7" t="s">
        <v>504</v>
      </c>
      <c r="D248" s="8" t="s">
        <v>510</v>
      </c>
      <c r="E248" s="9"/>
      <c r="F248" s="7">
        <f t="shared" si="71"/>
        <v>-30</v>
      </c>
      <c r="G248" s="9">
        <f t="shared" si="85"/>
        <v>30</v>
      </c>
      <c r="H248" s="7">
        <v>30</v>
      </c>
      <c r="I248" s="7">
        <v>0</v>
      </c>
      <c r="J248" s="7">
        <v>0</v>
      </c>
      <c r="K248" s="7">
        <v>0</v>
      </c>
      <c r="L248" s="7">
        <v>0</v>
      </c>
      <c r="M248" s="7">
        <v>0</v>
      </c>
    </row>
    <row r="249" spans="1:13" ht="27" customHeight="1" x14ac:dyDescent="0.15">
      <c r="A249" s="7"/>
      <c r="B249" s="7"/>
      <c r="C249" s="7" t="s">
        <v>511</v>
      </c>
      <c r="D249" s="8" t="s">
        <v>512</v>
      </c>
      <c r="E249" s="9">
        <f>+E250</f>
        <v>28</v>
      </c>
      <c r="F249" s="7">
        <f t="shared" si="71"/>
        <v>28</v>
      </c>
      <c r="G249" s="9"/>
      <c r="H249" s="7"/>
      <c r="I249" s="7"/>
      <c r="J249" s="7"/>
      <c r="K249" s="7"/>
      <c r="L249" s="7"/>
      <c r="M249" s="7"/>
    </row>
    <row r="250" spans="1:13" ht="27" customHeight="1" x14ac:dyDescent="0.15">
      <c r="A250" s="7"/>
      <c r="B250" s="7"/>
      <c r="C250" s="7" t="s">
        <v>513</v>
      </c>
      <c r="D250" s="8" t="s">
        <v>514</v>
      </c>
      <c r="E250" s="9">
        <v>28</v>
      </c>
      <c r="F250" s="7">
        <f t="shared" si="71"/>
        <v>28</v>
      </c>
      <c r="G250" s="9"/>
      <c r="H250" s="7"/>
      <c r="I250" s="7"/>
      <c r="J250" s="7"/>
      <c r="K250" s="7"/>
      <c r="L250" s="7"/>
      <c r="M250" s="7"/>
    </row>
    <row r="251" spans="1:13" ht="27" customHeight="1" x14ac:dyDescent="0.15">
      <c r="A251" s="7" t="s">
        <v>14</v>
      </c>
      <c r="B251" s="7" t="s">
        <v>15</v>
      </c>
      <c r="C251" s="7" t="s">
        <v>515</v>
      </c>
      <c r="D251" s="8" t="s">
        <v>516</v>
      </c>
      <c r="E251" s="9"/>
      <c r="F251" s="7">
        <f t="shared" si="71"/>
        <v>-1148</v>
      </c>
      <c r="G251" s="9">
        <f t="shared" ref="G251:G282" si="87">SUM(H251:M251)</f>
        <v>1148</v>
      </c>
      <c r="H251" s="7">
        <f t="shared" ref="H251:M251" si="88">+H252</f>
        <v>327</v>
      </c>
      <c r="I251" s="7">
        <f t="shared" si="88"/>
        <v>421</v>
      </c>
      <c r="J251" s="7">
        <f t="shared" si="88"/>
        <v>243</v>
      </c>
      <c r="K251" s="7">
        <f t="shared" si="88"/>
        <v>58</v>
      </c>
      <c r="L251" s="7">
        <f t="shared" si="88"/>
        <v>86</v>
      </c>
      <c r="M251" s="7">
        <f t="shared" si="88"/>
        <v>13</v>
      </c>
    </row>
    <row r="252" spans="1:13" ht="27" customHeight="1" x14ac:dyDescent="0.15">
      <c r="A252" s="7" t="s">
        <v>14</v>
      </c>
      <c r="B252" s="7" t="s">
        <v>15</v>
      </c>
      <c r="C252" s="7" t="s">
        <v>517</v>
      </c>
      <c r="D252" s="8" t="s">
        <v>518</v>
      </c>
      <c r="E252" s="9"/>
      <c r="F252" s="7">
        <f t="shared" si="71"/>
        <v>-1148</v>
      </c>
      <c r="G252" s="9">
        <f t="shared" si="87"/>
        <v>1148</v>
      </c>
      <c r="H252" s="7">
        <v>327</v>
      </c>
      <c r="I252" s="7">
        <f t="shared" ref="I252:M252" si="89">+I253+I254+I255</f>
        <v>421</v>
      </c>
      <c r="J252" s="7">
        <f t="shared" si="89"/>
        <v>243</v>
      </c>
      <c r="K252" s="7">
        <f t="shared" si="89"/>
        <v>58</v>
      </c>
      <c r="L252" s="7">
        <f t="shared" si="89"/>
        <v>86</v>
      </c>
      <c r="M252" s="7">
        <f t="shared" si="89"/>
        <v>13</v>
      </c>
    </row>
    <row r="253" spans="1:13" ht="27" customHeight="1" x14ac:dyDescent="0.15">
      <c r="A253" s="7" t="s">
        <v>519</v>
      </c>
      <c r="B253" s="7" t="s">
        <v>520</v>
      </c>
      <c r="C253" s="7" t="s">
        <v>517</v>
      </c>
      <c r="D253" s="8" t="s">
        <v>521</v>
      </c>
      <c r="E253" s="9"/>
      <c r="F253" s="7">
        <f t="shared" si="71"/>
        <v>-707</v>
      </c>
      <c r="G253" s="9">
        <f t="shared" si="87"/>
        <v>707</v>
      </c>
      <c r="H253" s="7">
        <v>260</v>
      </c>
      <c r="I253" s="7">
        <v>230</v>
      </c>
      <c r="J253" s="7">
        <v>153</v>
      </c>
      <c r="K253" s="7">
        <v>13</v>
      </c>
      <c r="L253" s="7">
        <v>43</v>
      </c>
      <c r="M253" s="7">
        <v>8</v>
      </c>
    </row>
    <row r="254" spans="1:13" ht="27" customHeight="1" x14ac:dyDescent="0.15">
      <c r="A254" s="7" t="s">
        <v>519</v>
      </c>
      <c r="B254" s="7" t="s">
        <v>522</v>
      </c>
      <c r="C254" s="7" t="s">
        <v>517</v>
      </c>
      <c r="D254" s="8" t="s">
        <v>523</v>
      </c>
      <c r="E254" s="9"/>
      <c r="F254" s="7">
        <f t="shared" si="71"/>
        <v>-18</v>
      </c>
      <c r="G254" s="9">
        <f t="shared" si="87"/>
        <v>18</v>
      </c>
      <c r="H254" s="7">
        <v>0</v>
      </c>
      <c r="I254" s="7">
        <v>0</v>
      </c>
      <c r="J254" s="7">
        <v>0</v>
      </c>
      <c r="K254" s="7">
        <v>12</v>
      </c>
      <c r="L254" s="7">
        <v>6</v>
      </c>
      <c r="M254" s="7">
        <v>0</v>
      </c>
    </row>
    <row r="255" spans="1:13" ht="27" customHeight="1" x14ac:dyDescent="0.15">
      <c r="A255" s="7" t="s">
        <v>524</v>
      </c>
      <c r="B255" s="7" t="s">
        <v>525</v>
      </c>
      <c r="C255" s="7" t="s">
        <v>517</v>
      </c>
      <c r="D255" s="8" t="s">
        <v>526</v>
      </c>
      <c r="E255" s="9"/>
      <c r="F255" s="7">
        <f t="shared" si="71"/>
        <v>-423</v>
      </c>
      <c r="G255" s="9">
        <f t="shared" si="87"/>
        <v>423</v>
      </c>
      <c r="H255" s="7">
        <v>67</v>
      </c>
      <c r="I255" s="7">
        <v>191</v>
      </c>
      <c r="J255" s="7">
        <v>90</v>
      </c>
      <c r="K255" s="7">
        <v>33</v>
      </c>
      <c r="L255" s="7">
        <v>37</v>
      </c>
      <c r="M255" s="7">
        <v>5</v>
      </c>
    </row>
    <row r="256" spans="1:13" ht="27" customHeight="1" x14ac:dyDescent="0.15">
      <c r="A256" s="7" t="s">
        <v>14</v>
      </c>
      <c r="B256" s="7" t="s">
        <v>15</v>
      </c>
      <c r="C256" s="7" t="s">
        <v>527</v>
      </c>
      <c r="D256" s="8" t="s">
        <v>528</v>
      </c>
      <c r="E256" s="9">
        <f>+E257</f>
        <v>32791</v>
      </c>
      <c r="F256" s="7">
        <f t="shared" si="71"/>
        <v>-539</v>
      </c>
      <c r="G256" s="9">
        <f t="shared" si="87"/>
        <v>33330</v>
      </c>
      <c r="H256" s="7">
        <f t="shared" ref="H256:M256" si="90">+H257</f>
        <v>9453</v>
      </c>
      <c r="I256" s="7">
        <f t="shared" si="90"/>
        <v>8327</v>
      </c>
      <c r="J256" s="7">
        <f t="shared" si="90"/>
        <v>7142</v>
      </c>
      <c r="K256" s="7">
        <f t="shared" si="90"/>
        <v>3556</v>
      </c>
      <c r="L256" s="7">
        <f t="shared" si="90"/>
        <v>4148</v>
      </c>
      <c r="M256" s="7">
        <f t="shared" si="90"/>
        <v>704</v>
      </c>
    </row>
    <row r="257" spans="1:13" ht="27" customHeight="1" x14ac:dyDescent="0.15">
      <c r="A257" s="7" t="s">
        <v>14</v>
      </c>
      <c r="B257" s="7" t="s">
        <v>15</v>
      </c>
      <c r="C257" s="7" t="s">
        <v>529</v>
      </c>
      <c r="D257" s="8" t="s">
        <v>530</v>
      </c>
      <c r="E257" s="9">
        <v>32791</v>
      </c>
      <c r="F257" s="7">
        <f t="shared" si="71"/>
        <v>-539</v>
      </c>
      <c r="G257" s="9">
        <f t="shared" si="87"/>
        <v>33330</v>
      </c>
      <c r="H257" s="7">
        <f t="shared" ref="H257:M257" si="91">SUM(H258:H263)</f>
        <v>9453</v>
      </c>
      <c r="I257" s="7">
        <f t="shared" si="91"/>
        <v>8327</v>
      </c>
      <c r="J257" s="7">
        <f t="shared" si="91"/>
        <v>7142</v>
      </c>
      <c r="K257" s="7">
        <f t="shared" si="91"/>
        <v>3556</v>
      </c>
      <c r="L257" s="7">
        <f t="shared" si="91"/>
        <v>4148</v>
      </c>
      <c r="M257" s="7">
        <f t="shared" si="91"/>
        <v>704</v>
      </c>
    </row>
    <row r="258" spans="1:13" ht="27" customHeight="1" x14ac:dyDescent="0.15">
      <c r="A258" s="7" t="s">
        <v>371</v>
      </c>
      <c r="B258" s="7" t="s">
        <v>531</v>
      </c>
      <c r="C258" s="7" t="s">
        <v>529</v>
      </c>
      <c r="D258" s="8" t="s">
        <v>532</v>
      </c>
      <c r="E258" s="9"/>
      <c r="F258" s="7">
        <f t="shared" si="71"/>
        <v>-3494</v>
      </c>
      <c r="G258" s="9">
        <f t="shared" si="87"/>
        <v>3494</v>
      </c>
      <c r="H258" s="7">
        <v>1128</v>
      </c>
      <c r="I258" s="7">
        <v>948</v>
      </c>
      <c r="J258" s="7">
        <v>688</v>
      </c>
      <c r="K258" s="7">
        <v>262</v>
      </c>
      <c r="L258" s="7">
        <v>340</v>
      </c>
      <c r="M258" s="7">
        <v>128</v>
      </c>
    </row>
    <row r="259" spans="1:13" ht="27" customHeight="1" x14ac:dyDescent="0.15">
      <c r="A259" s="7" t="s">
        <v>371</v>
      </c>
      <c r="B259" s="7" t="s">
        <v>533</v>
      </c>
      <c r="C259" s="7" t="s">
        <v>529</v>
      </c>
      <c r="D259" s="8" t="s">
        <v>534</v>
      </c>
      <c r="E259" s="9"/>
      <c r="F259" s="7">
        <f t="shared" si="71"/>
        <v>-600</v>
      </c>
      <c r="G259" s="9">
        <f t="shared" si="87"/>
        <v>600</v>
      </c>
      <c r="H259" s="7">
        <v>180</v>
      </c>
      <c r="I259" s="7">
        <v>160</v>
      </c>
      <c r="J259" s="7">
        <v>110</v>
      </c>
      <c r="K259" s="7">
        <v>52</v>
      </c>
      <c r="L259" s="7">
        <v>70</v>
      </c>
      <c r="M259" s="7">
        <v>28</v>
      </c>
    </row>
    <row r="260" spans="1:13" ht="27" customHeight="1" x14ac:dyDescent="0.15">
      <c r="A260" s="7" t="s">
        <v>371</v>
      </c>
      <c r="B260" s="7" t="s">
        <v>535</v>
      </c>
      <c r="C260" s="7" t="s">
        <v>529</v>
      </c>
      <c r="D260" s="8" t="s">
        <v>536</v>
      </c>
      <c r="E260" s="9"/>
      <c r="F260" s="7">
        <f t="shared" si="71"/>
        <v>-15062</v>
      </c>
      <c r="G260" s="9">
        <f t="shared" si="87"/>
        <v>15062</v>
      </c>
      <c r="H260" s="7">
        <v>4877</v>
      </c>
      <c r="I260" s="7">
        <v>4102</v>
      </c>
      <c r="J260" s="7">
        <v>2950</v>
      </c>
      <c r="K260" s="7">
        <v>1135</v>
      </c>
      <c r="L260" s="7">
        <v>1450</v>
      </c>
      <c r="M260" s="7">
        <v>548</v>
      </c>
    </row>
    <row r="261" spans="1:13" ht="27" customHeight="1" x14ac:dyDescent="0.15">
      <c r="A261" s="7" t="s">
        <v>465</v>
      </c>
      <c r="B261" s="7" t="s">
        <v>537</v>
      </c>
      <c r="C261" s="7" t="s">
        <v>529</v>
      </c>
      <c r="D261" s="8" t="s">
        <v>538</v>
      </c>
      <c r="E261" s="9"/>
      <c r="F261" s="7">
        <f t="shared" si="71"/>
        <v>-2676</v>
      </c>
      <c r="G261" s="9">
        <f t="shared" si="87"/>
        <v>2676</v>
      </c>
      <c r="H261" s="7">
        <v>734</v>
      </c>
      <c r="I261" s="7">
        <v>671</v>
      </c>
      <c r="J261" s="7">
        <v>644</v>
      </c>
      <c r="K261" s="7">
        <v>286</v>
      </c>
      <c r="L261" s="7">
        <v>341</v>
      </c>
      <c r="M261" s="7">
        <v>0</v>
      </c>
    </row>
    <row r="262" spans="1:13" ht="27" customHeight="1" x14ac:dyDescent="0.15">
      <c r="A262" s="7" t="s">
        <v>539</v>
      </c>
      <c r="B262" s="7" t="s">
        <v>540</v>
      </c>
      <c r="C262" s="7" t="s">
        <v>529</v>
      </c>
      <c r="D262" s="8" t="s">
        <v>541</v>
      </c>
      <c r="E262" s="9"/>
      <c r="F262" s="7">
        <f t="shared" ref="F262:F325" si="92">+E262-G262</f>
        <v>-300</v>
      </c>
      <c r="G262" s="9">
        <f t="shared" si="87"/>
        <v>300</v>
      </c>
      <c r="H262" s="7">
        <v>90</v>
      </c>
      <c r="I262" s="7">
        <v>80</v>
      </c>
      <c r="J262" s="7">
        <v>68</v>
      </c>
      <c r="K262" s="7">
        <v>27</v>
      </c>
      <c r="L262" s="7">
        <v>35</v>
      </c>
      <c r="M262" s="7">
        <v>0</v>
      </c>
    </row>
    <row r="263" spans="1:13" ht="27" customHeight="1" x14ac:dyDescent="0.15">
      <c r="A263" s="7" t="s">
        <v>539</v>
      </c>
      <c r="B263" s="7" t="s">
        <v>542</v>
      </c>
      <c r="C263" s="7" t="s">
        <v>529</v>
      </c>
      <c r="D263" s="8" t="s">
        <v>543</v>
      </c>
      <c r="E263" s="9"/>
      <c r="F263" s="7">
        <f t="shared" si="92"/>
        <v>-11198</v>
      </c>
      <c r="G263" s="9">
        <f t="shared" si="87"/>
        <v>11198</v>
      </c>
      <c r="H263" s="7">
        <v>2444</v>
      </c>
      <c r="I263" s="7">
        <v>2366</v>
      </c>
      <c r="J263" s="7">
        <v>2682</v>
      </c>
      <c r="K263" s="7">
        <v>1794</v>
      </c>
      <c r="L263" s="7">
        <v>1912</v>
      </c>
      <c r="M263" s="7">
        <v>0</v>
      </c>
    </row>
    <row r="264" spans="1:13" ht="27" customHeight="1" x14ac:dyDescent="0.15">
      <c r="A264" s="7" t="s">
        <v>14</v>
      </c>
      <c r="B264" s="7" t="s">
        <v>15</v>
      </c>
      <c r="C264" s="7" t="s">
        <v>544</v>
      </c>
      <c r="D264" s="8" t="s">
        <v>545</v>
      </c>
      <c r="E264" s="9">
        <f>+E265+E271+E283+E302+E306+E322+E333+E341+E352</f>
        <v>16946</v>
      </c>
      <c r="F264" s="7">
        <f t="shared" si="92"/>
        <v>-1409</v>
      </c>
      <c r="G264" s="9">
        <f t="shared" si="87"/>
        <v>18355</v>
      </c>
      <c r="H264" s="7">
        <f t="shared" ref="H264:M264" si="93">+H265+H271+H283+H302+H306+H322+H333+H341+H352</f>
        <v>5323</v>
      </c>
      <c r="I264" s="7">
        <f t="shared" si="93"/>
        <v>4143</v>
      </c>
      <c r="J264" s="7">
        <f t="shared" si="93"/>
        <v>3591</v>
      </c>
      <c r="K264" s="7">
        <f t="shared" si="93"/>
        <v>2545</v>
      </c>
      <c r="L264" s="7">
        <f t="shared" si="93"/>
        <v>2670</v>
      </c>
      <c r="M264" s="7">
        <f t="shared" si="93"/>
        <v>83</v>
      </c>
    </row>
    <row r="265" spans="1:13" ht="27" customHeight="1" x14ac:dyDescent="0.15">
      <c r="A265" s="7" t="s">
        <v>14</v>
      </c>
      <c r="B265" s="7" t="s">
        <v>15</v>
      </c>
      <c r="C265" s="7" t="s">
        <v>546</v>
      </c>
      <c r="D265" s="8" t="s">
        <v>547</v>
      </c>
      <c r="E265" s="9">
        <f>+E266</f>
        <v>2020</v>
      </c>
      <c r="F265" s="7">
        <f t="shared" si="92"/>
        <v>1017</v>
      </c>
      <c r="G265" s="9">
        <f t="shared" si="87"/>
        <v>1003</v>
      </c>
      <c r="H265" s="7">
        <f t="shared" ref="H265:M265" si="94">+H266</f>
        <v>392</v>
      </c>
      <c r="I265" s="7">
        <f t="shared" si="94"/>
        <v>332</v>
      </c>
      <c r="J265" s="7">
        <f t="shared" si="94"/>
        <v>107</v>
      </c>
      <c r="K265" s="7">
        <f t="shared" si="94"/>
        <v>86</v>
      </c>
      <c r="L265" s="7">
        <f t="shared" si="94"/>
        <v>86</v>
      </c>
      <c r="M265" s="7">
        <f t="shared" si="94"/>
        <v>0</v>
      </c>
    </row>
    <row r="266" spans="1:13" ht="27" customHeight="1" x14ac:dyDescent="0.15">
      <c r="A266" s="7" t="s">
        <v>14</v>
      </c>
      <c r="B266" s="7" t="s">
        <v>15</v>
      </c>
      <c r="C266" s="7" t="s">
        <v>548</v>
      </c>
      <c r="D266" s="8" t="s">
        <v>549</v>
      </c>
      <c r="E266" s="9">
        <v>2020</v>
      </c>
      <c r="F266" s="7">
        <f t="shared" si="92"/>
        <v>1017</v>
      </c>
      <c r="G266" s="9">
        <f t="shared" si="87"/>
        <v>1003</v>
      </c>
      <c r="H266" s="7">
        <f t="shared" ref="H266:M266" si="95">+H267+H268+H269+H270</f>
        <v>392</v>
      </c>
      <c r="I266" s="7">
        <f t="shared" si="95"/>
        <v>332</v>
      </c>
      <c r="J266" s="7">
        <f t="shared" si="95"/>
        <v>107</v>
      </c>
      <c r="K266" s="7">
        <f t="shared" si="95"/>
        <v>86</v>
      </c>
      <c r="L266" s="7">
        <f t="shared" si="95"/>
        <v>86</v>
      </c>
      <c r="M266" s="7">
        <f t="shared" si="95"/>
        <v>0</v>
      </c>
    </row>
    <row r="267" spans="1:13" ht="27" customHeight="1" x14ac:dyDescent="0.15">
      <c r="A267" s="7" t="s">
        <v>371</v>
      </c>
      <c r="B267" s="7" t="s">
        <v>550</v>
      </c>
      <c r="C267" s="7" t="s">
        <v>548</v>
      </c>
      <c r="D267" s="8" t="s">
        <v>551</v>
      </c>
      <c r="E267" s="9"/>
      <c r="F267" s="7">
        <f t="shared" si="92"/>
        <v>-720</v>
      </c>
      <c r="G267" s="9">
        <f t="shared" si="87"/>
        <v>720</v>
      </c>
      <c r="H267" s="7">
        <v>240</v>
      </c>
      <c r="I267" s="7">
        <v>240</v>
      </c>
      <c r="J267" s="7">
        <v>80</v>
      </c>
      <c r="K267" s="7">
        <v>80</v>
      </c>
      <c r="L267" s="7">
        <v>80</v>
      </c>
      <c r="M267" s="7">
        <v>0</v>
      </c>
    </row>
    <row r="268" spans="1:13" ht="27" customHeight="1" x14ac:dyDescent="0.15">
      <c r="A268" s="7" t="s">
        <v>177</v>
      </c>
      <c r="B268" s="7" t="s">
        <v>552</v>
      </c>
      <c r="C268" s="7" t="s">
        <v>548</v>
      </c>
      <c r="D268" s="8" t="s">
        <v>551</v>
      </c>
      <c r="E268" s="9"/>
      <c r="F268" s="7">
        <f t="shared" si="92"/>
        <v>-222</v>
      </c>
      <c r="G268" s="9">
        <f t="shared" si="87"/>
        <v>222</v>
      </c>
      <c r="H268" s="7">
        <v>127</v>
      </c>
      <c r="I268" s="7">
        <v>79</v>
      </c>
      <c r="J268" s="7">
        <v>8</v>
      </c>
      <c r="K268" s="7">
        <v>2</v>
      </c>
      <c r="L268" s="7">
        <v>6</v>
      </c>
      <c r="M268" s="7">
        <v>0</v>
      </c>
    </row>
    <row r="269" spans="1:13" ht="27" customHeight="1" x14ac:dyDescent="0.15">
      <c r="A269" s="7" t="s">
        <v>57</v>
      </c>
      <c r="B269" s="7" t="s">
        <v>553</v>
      </c>
      <c r="C269" s="7" t="s">
        <v>548</v>
      </c>
      <c r="D269" s="8" t="s">
        <v>554</v>
      </c>
      <c r="E269" s="9"/>
      <c r="F269" s="7">
        <f t="shared" si="92"/>
        <v>-12</v>
      </c>
      <c r="G269" s="9">
        <f t="shared" si="87"/>
        <v>12</v>
      </c>
      <c r="H269" s="7">
        <v>8</v>
      </c>
      <c r="I269" s="7">
        <v>0</v>
      </c>
      <c r="J269" s="7">
        <v>4</v>
      </c>
      <c r="K269" s="7">
        <v>0</v>
      </c>
      <c r="L269" s="7">
        <v>0</v>
      </c>
      <c r="M269" s="7">
        <v>0</v>
      </c>
    </row>
    <row r="270" spans="1:13" ht="27" customHeight="1" x14ac:dyDescent="0.15">
      <c r="A270" s="7" t="s">
        <v>555</v>
      </c>
      <c r="B270" s="7" t="s">
        <v>556</v>
      </c>
      <c r="C270" s="7" t="s">
        <v>548</v>
      </c>
      <c r="D270" s="8" t="s">
        <v>551</v>
      </c>
      <c r="E270" s="9"/>
      <c r="F270" s="7">
        <f t="shared" si="92"/>
        <v>-49</v>
      </c>
      <c r="G270" s="9">
        <f t="shared" si="87"/>
        <v>49</v>
      </c>
      <c r="H270" s="7">
        <v>17</v>
      </c>
      <c r="I270" s="7">
        <v>13</v>
      </c>
      <c r="J270" s="7">
        <v>15</v>
      </c>
      <c r="K270" s="7">
        <v>4</v>
      </c>
      <c r="L270" s="7">
        <v>0</v>
      </c>
      <c r="M270" s="7">
        <v>0</v>
      </c>
    </row>
    <row r="271" spans="1:13" ht="27" customHeight="1" x14ac:dyDescent="0.15">
      <c r="A271" s="7" t="s">
        <v>14</v>
      </c>
      <c r="B271" s="7" t="s">
        <v>15</v>
      </c>
      <c r="C271" s="7" t="s">
        <v>557</v>
      </c>
      <c r="D271" s="8" t="s">
        <v>558</v>
      </c>
      <c r="E271" s="9">
        <f>+E275</f>
        <v>144</v>
      </c>
      <c r="F271" s="7">
        <f t="shared" si="92"/>
        <v>-462</v>
      </c>
      <c r="G271" s="9">
        <f t="shared" si="87"/>
        <v>606</v>
      </c>
      <c r="H271" s="7">
        <f t="shared" ref="H271:M271" si="96">+H272+H275</f>
        <v>102</v>
      </c>
      <c r="I271" s="7">
        <f t="shared" si="96"/>
        <v>127</v>
      </c>
      <c r="J271" s="7">
        <f t="shared" si="96"/>
        <v>90</v>
      </c>
      <c r="K271" s="7">
        <f t="shared" si="96"/>
        <v>136</v>
      </c>
      <c r="L271" s="7">
        <f t="shared" si="96"/>
        <v>151</v>
      </c>
      <c r="M271" s="7">
        <f t="shared" si="96"/>
        <v>0</v>
      </c>
    </row>
    <row r="272" spans="1:13" ht="27" customHeight="1" x14ac:dyDescent="0.15">
      <c r="A272" s="7" t="s">
        <v>14</v>
      </c>
      <c r="B272" s="7" t="s">
        <v>15</v>
      </c>
      <c r="C272" s="7" t="s">
        <v>559</v>
      </c>
      <c r="D272" s="8" t="s">
        <v>560</v>
      </c>
      <c r="E272" s="9"/>
      <c r="F272" s="7">
        <f t="shared" si="92"/>
        <v>-300</v>
      </c>
      <c r="G272" s="9">
        <f t="shared" si="87"/>
        <v>300</v>
      </c>
      <c r="H272" s="7">
        <f t="shared" ref="H272:M272" si="97">+H273+H274</f>
        <v>0</v>
      </c>
      <c r="I272" s="7">
        <f t="shared" si="97"/>
        <v>0</v>
      </c>
      <c r="J272" s="7">
        <f t="shared" si="97"/>
        <v>21</v>
      </c>
      <c r="K272" s="7">
        <f t="shared" si="97"/>
        <v>131</v>
      </c>
      <c r="L272" s="7">
        <f t="shared" si="97"/>
        <v>148</v>
      </c>
      <c r="M272" s="7">
        <f t="shared" si="97"/>
        <v>0</v>
      </c>
    </row>
    <row r="273" spans="1:13" ht="27" customHeight="1" x14ac:dyDescent="0.15">
      <c r="A273" s="7" t="s">
        <v>561</v>
      </c>
      <c r="B273" s="7" t="s">
        <v>562</v>
      </c>
      <c r="C273" s="7" t="s">
        <v>559</v>
      </c>
      <c r="D273" s="8" t="s">
        <v>563</v>
      </c>
      <c r="E273" s="9"/>
      <c r="F273" s="7">
        <f t="shared" si="92"/>
        <v>-279</v>
      </c>
      <c r="G273" s="9">
        <f t="shared" si="87"/>
        <v>279</v>
      </c>
      <c r="H273" s="7">
        <v>0</v>
      </c>
      <c r="I273" s="7">
        <v>0</v>
      </c>
      <c r="J273" s="7">
        <v>0</v>
      </c>
      <c r="K273" s="7">
        <v>131</v>
      </c>
      <c r="L273" s="7">
        <v>148</v>
      </c>
      <c r="M273" s="7">
        <v>0</v>
      </c>
    </row>
    <row r="274" spans="1:13" ht="27" customHeight="1" x14ac:dyDescent="0.15">
      <c r="A274" s="7" t="s">
        <v>57</v>
      </c>
      <c r="B274" s="7" t="s">
        <v>564</v>
      </c>
      <c r="C274" s="7" t="s">
        <v>559</v>
      </c>
      <c r="D274" s="8" t="s">
        <v>565</v>
      </c>
      <c r="E274" s="9"/>
      <c r="F274" s="7">
        <f t="shared" si="92"/>
        <v>-21</v>
      </c>
      <c r="G274" s="9">
        <f t="shared" si="87"/>
        <v>21</v>
      </c>
      <c r="H274" s="7">
        <v>0</v>
      </c>
      <c r="I274" s="7">
        <v>0</v>
      </c>
      <c r="J274" s="7">
        <v>21</v>
      </c>
      <c r="K274" s="7">
        <v>0</v>
      </c>
      <c r="L274" s="7">
        <v>0</v>
      </c>
      <c r="M274" s="7">
        <v>0</v>
      </c>
    </row>
    <row r="275" spans="1:13" ht="27" customHeight="1" x14ac:dyDescent="0.15">
      <c r="A275" s="7" t="s">
        <v>14</v>
      </c>
      <c r="B275" s="7" t="s">
        <v>15</v>
      </c>
      <c r="C275" s="7" t="s">
        <v>566</v>
      </c>
      <c r="D275" s="8" t="s">
        <v>567</v>
      </c>
      <c r="E275" s="9">
        <v>144</v>
      </c>
      <c r="F275" s="7">
        <f t="shared" si="92"/>
        <v>-162</v>
      </c>
      <c r="G275" s="9">
        <f t="shared" si="87"/>
        <v>306</v>
      </c>
      <c r="H275" s="7">
        <f t="shared" ref="H275:M275" si="98">SUM(H276:H282)</f>
        <v>102</v>
      </c>
      <c r="I275" s="7">
        <f t="shared" si="98"/>
        <v>127</v>
      </c>
      <c r="J275" s="7">
        <f t="shared" si="98"/>
        <v>69</v>
      </c>
      <c r="K275" s="7">
        <f t="shared" si="98"/>
        <v>5</v>
      </c>
      <c r="L275" s="7">
        <f t="shared" si="98"/>
        <v>3</v>
      </c>
      <c r="M275" s="7">
        <f t="shared" si="98"/>
        <v>0</v>
      </c>
    </row>
    <row r="276" spans="1:13" ht="27" customHeight="1" x14ac:dyDescent="0.15">
      <c r="A276" s="7" t="s">
        <v>371</v>
      </c>
      <c r="B276" s="7" t="s">
        <v>568</v>
      </c>
      <c r="C276" s="7" t="s">
        <v>566</v>
      </c>
      <c r="D276" s="8" t="s">
        <v>569</v>
      </c>
      <c r="E276" s="9"/>
      <c r="F276" s="7">
        <f t="shared" si="92"/>
        <v>-75</v>
      </c>
      <c r="G276" s="9">
        <f t="shared" si="87"/>
        <v>75</v>
      </c>
      <c r="H276" s="7">
        <v>30</v>
      </c>
      <c r="I276" s="7">
        <v>29</v>
      </c>
      <c r="J276" s="7">
        <v>14</v>
      </c>
      <c r="K276" s="7">
        <v>1</v>
      </c>
      <c r="L276" s="7">
        <v>1</v>
      </c>
      <c r="M276" s="7">
        <v>0</v>
      </c>
    </row>
    <row r="277" spans="1:13" ht="27" customHeight="1" x14ac:dyDescent="0.15">
      <c r="A277" s="7" t="s">
        <v>371</v>
      </c>
      <c r="B277" s="7" t="s">
        <v>570</v>
      </c>
      <c r="C277" s="7" t="s">
        <v>566</v>
      </c>
      <c r="D277" s="8" t="s">
        <v>571</v>
      </c>
      <c r="E277" s="9"/>
      <c r="F277" s="7">
        <f t="shared" si="92"/>
        <v>-61</v>
      </c>
      <c r="G277" s="9">
        <f t="shared" si="87"/>
        <v>61</v>
      </c>
      <c r="H277" s="7">
        <v>24</v>
      </c>
      <c r="I277" s="7">
        <v>24</v>
      </c>
      <c r="J277" s="7">
        <v>11</v>
      </c>
      <c r="K277" s="7">
        <v>1</v>
      </c>
      <c r="L277" s="7">
        <v>1</v>
      </c>
      <c r="M277" s="7">
        <v>0</v>
      </c>
    </row>
    <row r="278" spans="1:13" ht="27" customHeight="1" x14ac:dyDescent="0.15">
      <c r="A278" s="7" t="s">
        <v>371</v>
      </c>
      <c r="B278" s="7" t="s">
        <v>572</v>
      </c>
      <c r="C278" s="7" t="s">
        <v>566</v>
      </c>
      <c r="D278" s="8" t="s">
        <v>569</v>
      </c>
      <c r="E278" s="9"/>
      <c r="F278" s="7">
        <f t="shared" si="92"/>
        <v>-69</v>
      </c>
      <c r="G278" s="9">
        <f t="shared" si="87"/>
        <v>69</v>
      </c>
      <c r="H278" s="7">
        <v>33</v>
      </c>
      <c r="I278" s="7">
        <v>23</v>
      </c>
      <c r="J278" s="7">
        <v>11</v>
      </c>
      <c r="K278" s="7">
        <v>1</v>
      </c>
      <c r="L278" s="7">
        <v>1</v>
      </c>
      <c r="M278" s="7"/>
    </row>
    <row r="279" spans="1:13" ht="27" customHeight="1" x14ac:dyDescent="0.15">
      <c r="A279" s="7" t="s">
        <v>573</v>
      </c>
      <c r="B279" s="7" t="s">
        <v>574</v>
      </c>
      <c r="C279" s="7" t="s">
        <v>566</v>
      </c>
      <c r="D279" s="8" t="s">
        <v>575</v>
      </c>
      <c r="E279" s="9"/>
      <c r="F279" s="7">
        <f t="shared" si="92"/>
        <v>-101</v>
      </c>
      <c r="G279" s="9">
        <f t="shared" si="87"/>
        <v>101</v>
      </c>
      <c r="H279" s="7">
        <v>15</v>
      </c>
      <c r="I279" s="7">
        <v>51</v>
      </c>
      <c r="J279" s="7">
        <v>33</v>
      </c>
      <c r="K279" s="7">
        <v>2</v>
      </c>
      <c r="L279" s="7">
        <v>0</v>
      </c>
      <c r="M279" s="7">
        <v>0</v>
      </c>
    </row>
    <row r="280" spans="1:13" ht="27" customHeight="1" x14ac:dyDescent="0.15">
      <c r="A280" s="7" t="s">
        <v>57</v>
      </c>
      <c r="B280" s="7" t="s">
        <v>576</v>
      </c>
      <c r="C280" s="7" t="s">
        <v>566</v>
      </c>
      <c r="D280" s="8" t="s">
        <v>565</v>
      </c>
      <c r="E280" s="9"/>
      <c r="F280" s="7">
        <f t="shared" si="92"/>
        <v>0</v>
      </c>
      <c r="G280" s="9">
        <f t="shared" si="87"/>
        <v>0</v>
      </c>
      <c r="H280" s="7">
        <v>0</v>
      </c>
      <c r="I280" s="7">
        <v>0</v>
      </c>
      <c r="J280" s="7">
        <v>0</v>
      </c>
      <c r="K280" s="7">
        <v>0</v>
      </c>
      <c r="L280" s="7">
        <v>0</v>
      </c>
      <c r="M280" s="7">
        <v>0</v>
      </c>
    </row>
    <row r="281" spans="1:13" ht="27" customHeight="1" x14ac:dyDescent="0.15">
      <c r="A281" s="7" t="s">
        <v>57</v>
      </c>
      <c r="B281" s="7" t="s">
        <v>577</v>
      </c>
      <c r="C281" s="7" t="s">
        <v>566</v>
      </c>
      <c r="D281" s="8" t="s">
        <v>565</v>
      </c>
      <c r="E281" s="9"/>
      <c r="F281" s="7">
        <f t="shared" si="92"/>
        <v>0</v>
      </c>
      <c r="G281" s="9">
        <f t="shared" si="87"/>
        <v>0</v>
      </c>
      <c r="H281" s="7">
        <v>0</v>
      </c>
      <c r="I281" s="7">
        <v>0</v>
      </c>
      <c r="J281" s="7">
        <v>0</v>
      </c>
      <c r="K281" s="7">
        <v>0</v>
      </c>
      <c r="L281" s="7">
        <v>0</v>
      </c>
      <c r="M281" s="7">
        <v>0</v>
      </c>
    </row>
    <row r="282" spans="1:13" ht="27" customHeight="1" x14ac:dyDescent="0.15">
      <c r="A282" s="7" t="s">
        <v>57</v>
      </c>
      <c r="B282" s="7" t="s">
        <v>578</v>
      </c>
      <c r="C282" s="7" t="s">
        <v>566</v>
      </c>
      <c r="D282" s="8" t="s">
        <v>565</v>
      </c>
      <c r="E282" s="9"/>
      <c r="F282" s="7">
        <f t="shared" si="92"/>
        <v>0</v>
      </c>
      <c r="G282" s="9">
        <f t="shared" si="87"/>
        <v>0</v>
      </c>
      <c r="H282" s="7">
        <v>0</v>
      </c>
      <c r="I282" s="7">
        <v>0</v>
      </c>
      <c r="J282" s="7">
        <v>0</v>
      </c>
      <c r="K282" s="7">
        <v>0</v>
      </c>
      <c r="L282" s="7">
        <v>0</v>
      </c>
      <c r="M282" s="7">
        <v>0</v>
      </c>
    </row>
    <row r="283" spans="1:13" ht="27" customHeight="1" x14ac:dyDescent="0.15">
      <c r="A283" s="7" t="s">
        <v>14</v>
      </c>
      <c r="B283" s="7" t="s">
        <v>15</v>
      </c>
      <c r="C283" s="7" t="s">
        <v>579</v>
      </c>
      <c r="D283" s="8" t="s">
        <v>580</v>
      </c>
      <c r="E283" s="9">
        <f>+E284+E291+E299</f>
        <v>7346</v>
      </c>
      <c r="F283" s="7">
        <f t="shared" si="92"/>
        <v>-210</v>
      </c>
      <c r="G283" s="9">
        <f t="shared" ref="G283:G314" si="99">SUM(H283:M283)</f>
        <v>7556</v>
      </c>
      <c r="H283" s="7">
        <f t="shared" ref="H283:M283" si="100">+H284+H291+H299</f>
        <v>1925</v>
      </c>
      <c r="I283" s="7">
        <f t="shared" si="100"/>
        <v>1735</v>
      </c>
      <c r="J283" s="7">
        <f t="shared" si="100"/>
        <v>1300</v>
      </c>
      <c r="K283" s="7">
        <f t="shared" si="100"/>
        <v>1204</v>
      </c>
      <c r="L283" s="7">
        <f t="shared" si="100"/>
        <v>1392</v>
      </c>
      <c r="M283" s="7">
        <f t="shared" si="100"/>
        <v>0</v>
      </c>
    </row>
    <row r="284" spans="1:13" ht="27" customHeight="1" x14ac:dyDescent="0.15">
      <c r="A284" s="7" t="s">
        <v>14</v>
      </c>
      <c r="B284" s="7" t="s">
        <v>15</v>
      </c>
      <c r="C284" s="7" t="s">
        <v>581</v>
      </c>
      <c r="D284" s="8" t="s">
        <v>582</v>
      </c>
      <c r="E284" s="9">
        <v>6114</v>
      </c>
      <c r="F284" s="7">
        <f t="shared" si="92"/>
        <v>-739</v>
      </c>
      <c r="G284" s="9">
        <f t="shared" si="99"/>
        <v>6853</v>
      </c>
      <c r="H284" s="7">
        <f t="shared" ref="H284:M284" si="101">SUM(H285:H290)</f>
        <v>1695</v>
      </c>
      <c r="I284" s="7">
        <f t="shared" si="101"/>
        <v>1534</v>
      </c>
      <c r="J284" s="7">
        <f t="shared" si="101"/>
        <v>1182</v>
      </c>
      <c r="K284" s="7">
        <f t="shared" si="101"/>
        <v>1132</v>
      </c>
      <c r="L284" s="7">
        <f t="shared" si="101"/>
        <v>1310</v>
      </c>
      <c r="M284" s="7">
        <f t="shared" si="101"/>
        <v>0</v>
      </c>
    </row>
    <row r="285" spans="1:13" ht="27" customHeight="1" x14ac:dyDescent="0.15">
      <c r="A285" s="7" t="s">
        <v>371</v>
      </c>
      <c r="B285" s="7" t="s">
        <v>583</v>
      </c>
      <c r="C285" s="7" t="s">
        <v>581</v>
      </c>
      <c r="D285" s="8" t="s">
        <v>584</v>
      </c>
      <c r="E285" s="9"/>
      <c r="F285" s="7">
        <f t="shared" si="92"/>
        <v>-1544</v>
      </c>
      <c r="G285" s="9">
        <f t="shared" si="99"/>
        <v>1544</v>
      </c>
      <c r="H285" s="7">
        <v>378</v>
      </c>
      <c r="I285" s="7">
        <v>353</v>
      </c>
      <c r="J285" s="7">
        <v>203</v>
      </c>
      <c r="K285" s="7">
        <v>253</v>
      </c>
      <c r="L285" s="7">
        <v>295</v>
      </c>
      <c r="M285" s="7">
        <v>62</v>
      </c>
    </row>
    <row r="286" spans="1:13" ht="27" customHeight="1" x14ac:dyDescent="0.15">
      <c r="A286" s="7" t="s">
        <v>371</v>
      </c>
      <c r="B286" s="7" t="s">
        <v>585</v>
      </c>
      <c r="C286" s="7" t="s">
        <v>581</v>
      </c>
      <c r="D286" s="8" t="s">
        <v>586</v>
      </c>
      <c r="E286" s="9"/>
      <c r="F286" s="7">
        <f t="shared" si="92"/>
        <v>-472</v>
      </c>
      <c r="G286" s="9">
        <f t="shared" si="99"/>
        <v>472</v>
      </c>
      <c r="H286" s="7">
        <v>120</v>
      </c>
      <c r="I286" s="7">
        <v>112</v>
      </c>
      <c r="J286" s="7">
        <v>65</v>
      </c>
      <c r="K286" s="7">
        <v>81</v>
      </c>
      <c r="L286" s="7">
        <v>94</v>
      </c>
      <c r="M286" s="7"/>
    </row>
    <row r="287" spans="1:13" ht="27" customHeight="1" x14ac:dyDescent="0.15">
      <c r="A287" s="7" t="s">
        <v>371</v>
      </c>
      <c r="B287" s="7" t="s">
        <v>587</v>
      </c>
      <c r="C287" s="7" t="s">
        <v>581</v>
      </c>
      <c r="D287" s="8" t="s">
        <v>588</v>
      </c>
      <c r="E287" s="9"/>
      <c r="F287" s="7">
        <f t="shared" si="92"/>
        <v>-3720</v>
      </c>
      <c r="G287" s="9">
        <f t="shared" si="99"/>
        <v>3720</v>
      </c>
      <c r="H287" s="7">
        <v>911</v>
      </c>
      <c r="I287" s="7">
        <v>851</v>
      </c>
      <c r="J287" s="7">
        <v>488</v>
      </c>
      <c r="K287" s="7">
        <v>610</v>
      </c>
      <c r="L287" s="7">
        <v>711</v>
      </c>
      <c r="M287" s="7">
        <v>149</v>
      </c>
    </row>
    <row r="288" spans="1:13" ht="27" customHeight="1" x14ac:dyDescent="0.15">
      <c r="A288" s="7" t="s">
        <v>371</v>
      </c>
      <c r="B288" s="7" t="s">
        <v>589</v>
      </c>
      <c r="C288" s="7" t="s">
        <v>581</v>
      </c>
      <c r="D288" s="8" t="s">
        <v>588</v>
      </c>
      <c r="E288" s="9"/>
      <c r="F288" s="7">
        <f t="shared" si="92"/>
        <v>-10</v>
      </c>
      <c r="G288" s="9">
        <f t="shared" si="99"/>
        <v>10</v>
      </c>
      <c r="H288" s="7">
        <v>2</v>
      </c>
      <c r="I288" s="7">
        <v>2</v>
      </c>
      <c r="J288" s="7">
        <v>2</v>
      </c>
      <c r="K288" s="7">
        <v>2</v>
      </c>
      <c r="L288" s="7">
        <v>2</v>
      </c>
      <c r="M288" s="7">
        <v>0</v>
      </c>
    </row>
    <row r="289" spans="1:13" ht="27" customHeight="1" x14ac:dyDescent="0.15">
      <c r="A289" s="7" t="s">
        <v>590</v>
      </c>
      <c r="B289" s="7" t="s">
        <v>591</v>
      </c>
      <c r="C289" s="7" t="s">
        <v>581</v>
      </c>
      <c r="D289" s="8" t="s">
        <v>592</v>
      </c>
      <c r="E289" s="9"/>
      <c r="F289" s="7">
        <f t="shared" si="92"/>
        <v>-300</v>
      </c>
      <c r="G289" s="9">
        <f t="shared" si="99"/>
        <v>300</v>
      </c>
      <c r="H289" s="7">
        <v>76</v>
      </c>
      <c r="I289" s="7">
        <v>64</v>
      </c>
      <c r="J289" s="7">
        <v>68</v>
      </c>
      <c r="K289" s="7">
        <v>46</v>
      </c>
      <c r="L289" s="7">
        <v>46</v>
      </c>
      <c r="M289" s="7">
        <v>0</v>
      </c>
    </row>
    <row r="290" spans="1:13" ht="27" customHeight="1" x14ac:dyDescent="0.15">
      <c r="A290" s="7" t="s">
        <v>593</v>
      </c>
      <c r="B290" s="7" t="s">
        <v>594</v>
      </c>
      <c r="C290" s="7" t="s">
        <v>581</v>
      </c>
      <c r="D290" s="8" t="s">
        <v>588</v>
      </c>
      <c r="E290" s="9"/>
      <c r="F290" s="7">
        <f t="shared" si="92"/>
        <v>-807</v>
      </c>
      <c r="G290" s="9">
        <f t="shared" si="99"/>
        <v>807</v>
      </c>
      <c r="H290" s="7">
        <v>208</v>
      </c>
      <c r="I290" s="7">
        <v>152</v>
      </c>
      <c r="J290" s="7">
        <v>356</v>
      </c>
      <c r="K290" s="7">
        <v>140</v>
      </c>
      <c r="L290" s="7">
        <v>162</v>
      </c>
      <c r="M290" s="7">
        <v>-211</v>
      </c>
    </row>
    <row r="291" spans="1:13" ht="27" customHeight="1" x14ac:dyDescent="0.15">
      <c r="A291" s="7" t="s">
        <v>14</v>
      </c>
      <c r="B291" s="7" t="s">
        <v>15</v>
      </c>
      <c r="C291" s="7" t="s">
        <v>595</v>
      </c>
      <c r="D291" s="8" t="s">
        <v>596</v>
      </c>
      <c r="E291" s="9">
        <v>1143</v>
      </c>
      <c r="F291" s="7">
        <f t="shared" si="92"/>
        <v>529</v>
      </c>
      <c r="G291" s="9">
        <f t="shared" si="99"/>
        <v>614</v>
      </c>
      <c r="H291" s="7">
        <f t="shared" ref="H291:M291" si="102">SUM(H292:H298)</f>
        <v>221</v>
      </c>
      <c r="I291" s="7">
        <f t="shared" si="102"/>
        <v>184</v>
      </c>
      <c r="J291" s="7">
        <f t="shared" si="102"/>
        <v>100</v>
      </c>
      <c r="K291" s="7">
        <v>49</v>
      </c>
      <c r="L291" s="7">
        <v>60</v>
      </c>
      <c r="M291" s="7">
        <f t="shared" si="102"/>
        <v>0</v>
      </c>
    </row>
    <row r="292" spans="1:13" ht="27" customHeight="1" x14ac:dyDescent="0.15">
      <c r="A292" s="7" t="s">
        <v>361</v>
      </c>
      <c r="B292" s="7" t="s">
        <v>597</v>
      </c>
      <c r="C292" s="7" t="s">
        <v>595</v>
      </c>
      <c r="D292" s="8" t="s">
        <v>598</v>
      </c>
      <c r="E292" s="9"/>
      <c r="F292" s="7">
        <f t="shared" si="92"/>
        <v>0</v>
      </c>
      <c r="G292" s="9">
        <f t="shared" si="99"/>
        <v>0</v>
      </c>
      <c r="H292" s="7">
        <v>0</v>
      </c>
      <c r="I292" s="7">
        <v>0</v>
      </c>
      <c r="J292" s="7">
        <v>0</v>
      </c>
      <c r="K292" s="7">
        <v>0</v>
      </c>
      <c r="L292" s="7">
        <v>0</v>
      </c>
      <c r="M292" s="7">
        <v>0</v>
      </c>
    </row>
    <row r="293" spans="1:13" ht="27" customHeight="1" x14ac:dyDescent="0.15">
      <c r="A293" s="7" t="s">
        <v>599</v>
      </c>
      <c r="B293" s="7" t="s">
        <v>600</v>
      </c>
      <c r="C293" s="7" t="s">
        <v>595</v>
      </c>
      <c r="D293" s="8" t="s">
        <v>588</v>
      </c>
      <c r="E293" s="9"/>
      <c r="F293" s="7">
        <f t="shared" si="92"/>
        <v>-182.36</v>
      </c>
      <c r="G293" s="9">
        <f t="shared" si="99"/>
        <v>182.36</v>
      </c>
      <c r="H293" s="7">
        <v>65</v>
      </c>
      <c r="I293" s="7">
        <v>43</v>
      </c>
      <c r="J293" s="7">
        <v>29</v>
      </c>
      <c r="K293" s="7">
        <v>17</v>
      </c>
      <c r="L293" s="7">
        <v>28.36</v>
      </c>
      <c r="M293" s="7">
        <v>0</v>
      </c>
    </row>
    <row r="294" spans="1:13" ht="27" customHeight="1" x14ac:dyDescent="0.15">
      <c r="A294" s="7" t="s">
        <v>465</v>
      </c>
      <c r="B294" s="7" t="s">
        <v>601</v>
      </c>
      <c r="C294" s="7" t="s">
        <v>595</v>
      </c>
      <c r="D294" s="8" t="s">
        <v>602</v>
      </c>
      <c r="E294" s="9"/>
      <c r="F294" s="7">
        <f t="shared" si="92"/>
        <v>-67</v>
      </c>
      <c r="G294" s="9">
        <f t="shared" si="99"/>
        <v>67</v>
      </c>
      <c r="H294" s="7">
        <v>14</v>
      </c>
      <c r="I294" s="7">
        <v>37</v>
      </c>
      <c r="J294" s="7">
        <v>7</v>
      </c>
      <c r="K294" s="7">
        <v>5</v>
      </c>
      <c r="L294" s="7">
        <v>4</v>
      </c>
      <c r="M294" s="7">
        <v>0</v>
      </c>
    </row>
    <row r="295" spans="1:13" ht="27" customHeight="1" x14ac:dyDescent="0.15">
      <c r="A295" s="7" t="s">
        <v>361</v>
      </c>
      <c r="B295" s="7" t="s">
        <v>603</v>
      </c>
      <c r="C295" s="7" t="s">
        <v>595</v>
      </c>
      <c r="D295" s="8" t="s">
        <v>604</v>
      </c>
      <c r="E295" s="9"/>
      <c r="F295" s="7">
        <f t="shared" si="92"/>
        <v>-71</v>
      </c>
      <c r="G295" s="9">
        <f t="shared" si="99"/>
        <v>71</v>
      </c>
      <c r="H295" s="7">
        <v>18</v>
      </c>
      <c r="I295" s="7">
        <v>16</v>
      </c>
      <c r="J295" s="7">
        <v>13</v>
      </c>
      <c r="K295" s="7">
        <v>12</v>
      </c>
      <c r="L295" s="7">
        <v>12</v>
      </c>
      <c r="M295" s="7">
        <v>0</v>
      </c>
    </row>
    <row r="296" spans="1:13" ht="27" customHeight="1" x14ac:dyDescent="0.15">
      <c r="A296" s="7" t="s">
        <v>361</v>
      </c>
      <c r="B296" s="7" t="s">
        <v>605</v>
      </c>
      <c r="C296" s="7" t="s">
        <v>595</v>
      </c>
      <c r="D296" s="8" t="s">
        <v>606</v>
      </c>
      <c r="E296" s="9"/>
      <c r="F296" s="7">
        <f t="shared" si="92"/>
        <v>-70</v>
      </c>
      <c r="G296" s="9">
        <f t="shared" si="99"/>
        <v>70</v>
      </c>
      <c r="H296" s="7">
        <v>23</v>
      </c>
      <c r="I296" s="7">
        <v>21</v>
      </c>
      <c r="J296" s="7">
        <v>10</v>
      </c>
      <c r="K296" s="7">
        <v>8</v>
      </c>
      <c r="L296" s="7">
        <v>8</v>
      </c>
      <c r="M296" s="7">
        <v>0</v>
      </c>
    </row>
    <row r="297" spans="1:13" ht="27" customHeight="1" x14ac:dyDescent="0.15">
      <c r="A297" s="7" t="s">
        <v>396</v>
      </c>
      <c r="B297" s="7" t="s">
        <v>607</v>
      </c>
      <c r="C297" s="7" t="s">
        <v>595</v>
      </c>
      <c r="D297" s="8" t="s">
        <v>588</v>
      </c>
      <c r="E297" s="9"/>
      <c r="F297" s="7">
        <f t="shared" si="92"/>
        <v>-190</v>
      </c>
      <c r="G297" s="9">
        <f t="shared" si="99"/>
        <v>190</v>
      </c>
      <c r="H297" s="7">
        <v>85</v>
      </c>
      <c r="I297" s="7">
        <v>60</v>
      </c>
      <c r="J297" s="7">
        <v>35</v>
      </c>
      <c r="K297" s="7">
        <v>5</v>
      </c>
      <c r="L297" s="7">
        <v>5</v>
      </c>
      <c r="M297" s="7">
        <v>0</v>
      </c>
    </row>
    <row r="298" spans="1:13" ht="27" customHeight="1" x14ac:dyDescent="0.15">
      <c r="A298" s="7" t="s">
        <v>60</v>
      </c>
      <c r="B298" s="7" t="s">
        <v>608</v>
      </c>
      <c r="C298" s="7" t="s">
        <v>595</v>
      </c>
      <c r="D298" s="8" t="s">
        <v>588</v>
      </c>
      <c r="E298" s="9"/>
      <c r="F298" s="7">
        <f t="shared" si="92"/>
        <v>-35</v>
      </c>
      <c r="G298" s="9">
        <f t="shared" si="99"/>
        <v>35</v>
      </c>
      <c r="H298" s="7">
        <v>16</v>
      </c>
      <c r="I298" s="7">
        <v>7</v>
      </c>
      <c r="J298" s="7">
        <v>6</v>
      </c>
      <c r="K298" s="7">
        <v>3</v>
      </c>
      <c r="L298" s="7">
        <v>3</v>
      </c>
      <c r="M298" s="7">
        <v>0</v>
      </c>
    </row>
    <row r="299" spans="1:13" ht="27" customHeight="1" x14ac:dyDescent="0.15">
      <c r="A299" s="7" t="s">
        <v>14</v>
      </c>
      <c r="B299" s="7" t="s">
        <v>15</v>
      </c>
      <c r="C299" s="7" t="s">
        <v>609</v>
      </c>
      <c r="D299" s="8" t="s">
        <v>610</v>
      </c>
      <c r="E299" s="9">
        <v>89</v>
      </c>
      <c r="F299" s="7">
        <f t="shared" si="92"/>
        <v>0</v>
      </c>
      <c r="G299" s="9">
        <f t="shared" si="99"/>
        <v>89</v>
      </c>
      <c r="H299" s="7">
        <f t="shared" ref="H299:M299" si="103">+H300+H301</f>
        <v>9</v>
      </c>
      <c r="I299" s="7">
        <f t="shared" si="103"/>
        <v>17</v>
      </c>
      <c r="J299" s="7">
        <v>18</v>
      </c>
      <c r="K299" s="7">
        <f t="shared" si="103"/>
        <v>23</v>
      </c>
      <c r="L299" s="7">
        <f t="shared" si="103"/>
        <v>22</v>
      </c>
      <c r="M299" s="7">
        <f t="shared" si="103"/>
        <v>0</v>
      </c>
    </row>
    <row r="300" spans="1:13" ht="27" customHeight="1" x14ac:dyDescent="0.15">
      <c r="A300" s="7" t="s">
        <v>432</v>
      </c>
      <c r="B300" s="7" t="s">
        <v>611</v>
      </c>
      <c r="C300" s="7" t="s">
        <v>609</v>
      </c>
      <c r="D300" s="8" t="s">
        <v>612</v>
      </c>
      <c r="E300" s="9"/>
      <c r="F300" s="7">
        <f t="shared" si="92"/>
        <v>-79</v>
      </c>
      <c r="G300" s="9">
        <f t="shared" si="99"/>
        <v>79</v>
      </c>
      <c r="H300" s="7">
        <v>6</v>
      </c>
      <c r="I300" s="7">
        <v>17</v>
      </c>
      <c r="J300" s="7">
        <v>15</v>
      </c>
      <c r="K300" s="7">
        <v>22</v>
      </c>
      <c r="L300" s="7">
        <v>19</v>
      </c>
      <c r="M300" s="7">
        <v>0</v>
      </c>
    </row>
    <row r="301" spans="1:13" ht="27" customHeight="1" x14ac:dyDescent="0.15">
      <c r="A301" s="7" t="s">
        <v>330</v>
      </c>
      <c r="B301" s="7" t="s">
        <v>613</v>
      </c>
      <c r="C301" s="7" t="s">
        <v>609</v>
      </c>
      <c r="D301" s="8" t="s">
        <v>614</v>
      </c>
      <c r="E301" s="9"/>
      <c r="F301" s="7">
        <f t="shared" si="92"/>
        <v>-10</v>
      </c>
      <c r="G301" s="9">
        <f t="shared" si="99"/>
        <v>10</v>
      </c>
      <c r="H301" s="7">
        <v>3</v>
      </c>
      <c r="I301" s="7">
        <v>0</v>
      </c>
      <c r="J301" s="7">
        <v>3</v>
      </c>
      <c r="K301" s="7">
        <v>1</v>
      </c>
      <c r="L301" s="7">
        <v>3</v>
      </c>
      <c r="M301" s="7">
        <v>0</v>
      </c>
    </row>
    <row r="302" spans="1:13" ht="27" customHeight="1" x14ac:dyDescent="0.15">
      <c r="A302" s="7" t="s">
        <v>14</v>
      </c>
      <c r="B302" s="7" t="s">
        <v>15</v>
      </c>
      <c r="C302" s="7" t="s">
        <v>615</v>
      </c>
      <c r="D302" s="8" t="s">
        <v>616</v>
      </c>
      <c r="E302" s="9">
        <f>+E303</f>
        <v>105</v>
      </c>
      <c r="F302" s="7">
        <f t="shared" si="92"/>
        <v>0</v>
      </c>
      <c r="G302" s="9">
        <f t="shared" si="99"/>
        <v>105</v>
      </c>
      <c r="H302" s="7">
        <f t="shared" ref="H302:M302" si="104">+H303</f>
        <v>30</v>
      </c>
      <c r="I302" s="7">
        <f t="shared" si="104"/>
        <v>20</v>
      </c>
      <c r="J302" s="7">
        <f t="shared" si="104"/>
        <v>25</v>
      </c>
      <c r="K302" s="7">
        <f t="shared" si="104"/>
        <v>15</v>
      </c>
      <c r="L302" s="7">
        <f t="shared" si="104"/>
        <v>15</v>
      </c>
      <c r="M302" s="7">
        <f t="shared" si="104"/>
        <v>0</v>
      </c>
    </row>
    <row r="303" spans="1:13" ht="27" customHeight="1" x14ac:dyDescent="0.15">
      <c r="A303" s="7" t="s">
        <v>14</v>
      </c>
      <c r="B303" s="7" t="s">
        <v>15</v>
      </c>
      <c r="C303" s="7" t="s">
        <v>617</v>
      </c>
      <c r="D303" s="8" t="s">
        <v>618</v>
      </c>
      <c r="E303" s="9">
        <v>105</v>
      </c>
      <c r="F303" s="7">
        <f t="shared" si="92"/>
        <v>0</v>
      </c>
      <c r="G303" s="9">
        <f t="shared" si="99"/>
        <v>105</v>
      </c>
      <c r="H303" s="7">
        <f t="shared" ref="H303:M303" si="105">+H304+H305</f>
        <v>30</v>
      </c>
      <c r="I303" s="7">
        <f t="shared" si="105"/>
        <v>20</v>
      </c>
      <c r="J303" s="7">
        <f t="shared" si="105"/>
        <v>25</v>
      </c>
      <c r="K303" s="7">
        <f t="shared" si="105"/>
        <v>15</v>
      </c>
      <c r="L303" s="7">
        <f t="shared" si="105"/>
        <v>15</v>
      </c>
      <c r="M303" s="7">
        <f t="shared" si="105"/>
        <v>0</v>
      </c>
    </row>
    <row r="304" spans="1:13" ht="27" customHeight="1" x14ac:dyDescent="0.15">
      <c r="A304" s="7" t="s">
        <v>371</v>
      </c>
      <c r="B304" s="7" t="s">
        <v>619</v>
      </c>
      <c r="C304" s="7" t="s">
        <v>617</v>
      </c>
      <c r="D304" s="8" t="s">
        <v>588</v>
      </c>
      <c r="E304" s="9"/>
      <c r="F304" s="7">
        <f t="shared" si="92"/>
        <v>-45</v>
      </c>
      <c r="G304" s="9">
        <f t="shared" si="99"/>
        <v>45</v>
      </c>
      <c r="H304" s="7">
        <v>20</v>
      </c>
      <c r="I304" s="7">
        <v>10</v>
      </c>
      <c r="J304" s="7">
        <v>5</v>
      </c>
      <c r="K304" s="7">
        <v>5</v>
      </c>
      <c r="L304" s="7">
        <v>5</v>
      </c>
      <c r="M304" s="7">
        <v>0</v>
      </c>
    </row>
    <row r="305" spans="1:13" ht="27" customHeight="1" x14ac:dyDescent="0.15">
      <c r="A305" s="7" t="s">
        <v>177</v>
      </c>
      <c r="B305" s="7" t="s">
        <v>620</v>
      </c>
      <c r="C305" s="7" t="s">
        <v>617</v>
      </c>
      <c r="D305" s="8" t="s">
        <v>588</v>
      </c>
      <c r="E305" s="9"/>
      <c r="F305" s="7">
        <f t="shared" si="92"/>
        <v>-60</v>
      </c>
      <c r="G305" s="9">
        <f t="shared" si="99"/>
        <v>60</v>
      </c>
      <c r="H305" s="7">
        <v>10</v>
      </c>
      <c r="I305" s="7">
        <v>10</v>
      </c>
      <c r="J305" s="7">
        <v>20</v>
      </c>
      <c r="K305" s="7">
        <v>10</v>
      </c>
      <c r="L305" s="7">
        <v>10</v>
      </c>
      <c r="M305" s="7">
        <v>0</v>
      </c>
    </row>
    <row r="306" spans="1:13" ht="27" customHeight="1" x14ac:dyDescent="0.15">
      <c r="A306" s="7" t="s">
        <v>14</v>
      </c>
      <c r="B306" s="7" t="s">
        <v>15</v>
      </c>
      <c r="C306" s="7" t="s">
        <v>621</v>
      </c>
      <c r="D306" s="8" t="s">
        <v>622</v>
      </c>
      <c r="E306" s="9">
        <f>+E307+E310</f>
        <v>1831</v>
      </c>
      <c r="F306" s="7">
        <f t="shared" si="92"/>
        <v>-1692</v>
      </c>
      <c r="G306" s="9">
        <f t="shared" si="99"/>
        <v>3523</v>
      </c>
      <c r="H306" s="7">
        <f t="shared" ref="H306:M306" si="106">+H307+H310</f>
        <v>1542</v>
      </c>
      <c r="I306" s="7">
        <f t="shared" si="106"/>
        <v>564</v>
      </c>
      <c r="J306" s="7">
        <f t="shared" si="106"/>
        <v>802</v>
      </c>
      <c r="K306" s="7">
        <f t="shared" si="106"/>
        <v>364</v>
      </c>
      <c r="L306" s="7">
        <f t="shared" si="106"/>
        <v>251</v>
      </c>
      <c r="M306" s="7">
        <f t="shared" si="106"/>
        <v>0</v>
      </c>
    </row>
    <row r="307" spans="1:13" ht="27" customHeight="1" x14ac:dyDescent="0.15">
      <c r="A307" s="7" t="s">
        <v>14</v>
      </c>
      <c r="B307" s="7" t="s">
        <v>15</v>
      </c>
      <c r="C307" s="7" t="s">
        <v>623</v>
      </c>
      <c r="D307" s="8" t="s">
        <v>624</v>
      </c>
      <c r="E307" s="9">
        <v>168</v>
      </c>
      <c r="F307" s="7">
        <f t="shared" si="92"/>
        <v>0</v>
      </c>
      <c r="G307" s="9">
        <f t="shared" si="99"/>
        <v>168</v>
      </c>
      <c r="H307" s="7">
        <f t="shared" ref="H307:M307" si="107">+H308+H309</f>
        <v>58</v>
      </c>
      <c r="I307" s="7">
        <f t="shared" si="107"/>
        <v>22</v>
      </c>
      <c r="J307" s="7">
        <f t="shared" si="107"/>
        <v>1</v>
      </c>
      <c r="K307" s="7">
        <f t="shared" si="107"/>
        <v>55</v>
      </c>
      <c r="L307" s="7">
        <f t="shared" si="107"/>
        <v>32</v>
      </c>
      <c r="M307" s="7">
        <f t="shared" si="107"/>
        <v>0</v>
      </c>
    </row>
    <row r="308" spans="1:13" ht="27" customHeight="1" x14ac:dyDescent="0.15">
      <c r="A308" s="7" t="s">
        <v>432</v>
      </c>
      <c r="B308" s="7" t="s">
        <v>625</v>
      </c>
      <c r="C308" s="7" t="s">
        <v>623</v>
      </c>
      <c r="D308" s="8" t="s">
        <v>604</v>
      </c>
      <c r="E308" s="9"/>
      <c r="F308" s="7">
        <f t="shared" si="92"/>
        <v>0</v>
      </c>
      <c r="G308" s="9">
        <f t="shared" si="99"/>
        <v>0</v>
      </c>
      <c r="H308" s="7">
        <v>0</v>
      </c>
      <c r="I308" s="7">
        <v>0</v>
      </c>
      <c r="J308" s="7">
        <v>0</v>
      </c>
      <c r="K308" s="7">
        <v>0</v>
      </c>
      <c r="L308" s="7">
        <v>0</v>
      </c>
      <c r="M308" s="7">
        <v>0</v>
      </c>
    </row>
    <row r="309" spans="1:13" ht="27" customHeight="1" x14ac:dyDescent="0.15">
      <c r="A309" s="7" t="s">
        <v>626</v>
      </c>
      <c r="B309" s="7" t="s">
        <v>627</v>
      </c>
      <c r="C309" s="7" t="s">
        <v>623</v>
      </c>
      <c r="D309" s="8" t="s">
        <v>628</v>
      </c>
      <c r="E309" s="9"/>
      <c r="F309" s="7">
        <f t="shared" si="92"/>
        <v>-168</v>
      </c>
      <c r="G309" s="9">
        <f t="shared" si="99"/>
        <v>168</v>
      </c>
      <c r="H309" s="7">
        <v>58</v>
      </c>
      <c r="I309" s="7">
        <v>22</v>
      </c>
      <c r="J309" s="7">
        <v>1</v>
      </c>
      <c r="K309" s="7">
        <v>55</v>
      </c>
      <c r="L309" s="7">
        <v>32</v>
      </c>
      <c r="M309" s="7">
        <v>0</v>
      </c>
    </row>
    <row r="310" spans="1:13" ht="27" customHeight="1" x14ac:dyDescent="0.15">
      <c r="A310" s="7" t="s">
        <v>14</v>
      </c>
      <c r="B310" s="7" t="s">
        <v>15</v>
      </c>
      <c r="C310" s="7" t="s">
        <v>629</v>
      </c>
      <c r="D310" s="8" t="s">
        <v>630</v>
      </c>
      <c r="E310" s="9">
        <v>1663</v>
      </c>
      <c r="F310" s="7">
        <f t="shared" si="92"/>
        <v>-1692</v>
      </c>
      <c r="G310" s="9">
        <f t="shared" si="99"/>
        <v>3355</v>
      </c>
      <c r="H310" s="7">
        <f t="shared" ref="H310:M310" si="108">SUM(H311:H321)</f>
        <v>1484</v>
      </c>
      <c r="I310" s="7">
        <f t="shared" si="108"/>
        <v>542</v>
      </c>
      <c r="J310" s="7">
        <f t="shared" si="108"/>
        <v>801</v>
      </c>
      <c r="K310" s="7">
        <f t="shared" si="108"/>
        <v>309</v>
      </c>
      <c r="L310" s="7">
        <f t="shared" si="108"/>
        <v>219</v>
      </c>
      <c r="M310" s="7">
        <f t="shared" si="108"/>
        <v>0</v>
      </c>
    </row>
    <row r="311" spans="1:13" ht="27" customHeight="1" x14ac:dyDescent="0.15">
      <c r="A311" s="7" t="s">
        <v>371</v>
      </c>
      <c r="B311" s="7" t="s">
        <v>631</v>
      </c>
      <c r="C311" s="7" t="s">
        <v>629</v>
      </c>
      <c r="D311" s="8" t="s">
        <v>628</v>
      </c>
      <c r="E311" s="9"/>
      <c r="F311" s="7">
        <f t="shared" si="92"/>
        <v>-384</v>
      </c>
      <c r="G311" s="9">
        <f t="shared" si="99"/>
        <v>384</v>
      </c>
      <c r="H311" s="7">
        <v>159</v>
      </c>
      <c r="I311" s="7">
        <v>71</v>
      </c>
      <c r="J311" s="7">
        <v>106</v>
      </c>
      <c r="K311" s="7">
        <v>25</v>
      </c>
      <c r="L311" s="7">
        <v>23</v>
      </c>
      <c r="M311" s="7">
        <v>0</v>
      </c>
    </row>
    <row r="312" spans="1:13" ht="27" customHeight="1" x14ac:dyDescent="0.15">
      <c r="A312" s="7" t="s">
        <v>371</v>
      </c>
      <c r="B312" s="7" t="s">
        <v>632</v>
      </c>
      <c r="C312" s="7" t="s">
        <v>629</v>
      </c>
      <c r="D312" s="8" t="s">
        <v>633</v>
      </c>
      <c r="E312" s="9"/>
      <c r="F312" s="7">
        <f t="shared" si="92"/>
        <v>-1132</v>
      </c>
      <c r="G312" s="9">
        <f t="shared" si="99"/>
        <v>1132</v>
      </c>
      <c r="H312" s="7">
        <v>410</v>
      </c>
      <c r="I312" s="7">
        <v>235</v>
      </c>
      <c r="J312" s="7">
        <v>396</v>
      </c>
      <c r="K312" s="7">
        <v>52</v>
      </c>
      <c r="L312" s="7">
        <v>39</v>
      </c>
      <c r="M312" s="7">
        <v>0</v>
      </c>
    </row>
    <row r="313" spans="1:13" ht="27" customHeight="1" x14ac:dyDescent="0.15">
      <c r="A313" s="7" t="s">
        <v>371</v>
      </c>
      <c r="B313" s="7" t="s">
        <v>634</v>
      </c>
      <c r="C313" s="7" t="s">
        <v>629</v>
      </c>
      <c r="D313" s="8" t="s">
        <v>635</v>
      </c>
      <c r="E313" s="9"/>
      <c r="F313" s="7">
        <f t="shared" si="92"/>
        <v>-851</v>
      </c>
      <c r="G313" s="9">
        <f t="shared" si="99"/>
        <v>851</v>
      </c>
      <c r="H313" s="7">
        <v>628</v>
      </c>
      <c r="I313" s="7">
        <v>60</v>
      </c>
      <c r="J313" s="7">
        <v>90</v>
      </c>
      <c r="K313" s="7">
        <v>38</v>
      </c>
      <c r="L313" s="7">
        <v>35</v>
      </c>
      <c r="M313" s="7">
        <v>0</v>
      </c>
    </row>
    <row r="314" spans="1:13" ht="27" customHeight="1" x14ac:dyDescent="0.15">
      <c r="A314" s="7" t="s">
        <v>636</v>
      </c>
      <c r="B314" s="7" t="s">
        <v>637</v>
      </c>
      <c r="C314" s="7" t="s">
        <v>629</v>
      </c>
      <c r="D314" s="8" t="s">
        <v>598</v>
      </c>
      <c r="E314" s="9"/>
      <c r="F314" s="7">
        <f t="shared" si="92"/>
        <v>-495</v>
      </c>
      <c r="G314" s="9">
        <f t="shared" si="99"/>
        <v>495</v>
      </c>
      <c r="H314" s="7">
        <v>178</v>
      </c>
      <c r="I314" s="7">
        <v>105</v>
      </c>
      <c r="J314" s="7">
        <v>63</v>
      </c>
      <c r="K314" s="7">
        <v>97</v>
      </c>
      <c r="L314" s="7">
        <v>52</v>
      </c>
      <c r="M314" s="7">
        <v>0</v>
      </c>
    </row>
    <row r="315" spans="1:13" ht="27" customHeight="1" x14ac:dyDescent="0.15">
      <c r="A315" s="7" t="s">
        <v>636</v>
      </c>
      <c r="B315" s="7" t="s">
        <v>638</v>
      </c>
      <c r="C315" s="7" t="s">
        <v>629</v>
      </c>
      <c r="D315" s="8" t="s">
        <v>639</v>
      </c>
      <c r="E315" s="9"/>
      <c r="F315" s="7">
        <f t="shared" si="92"/>
        <v>-62</v>
      </c>
      <c r="G315" s="9">
        <f t="shared" ref="G315:G324" si="109">SUM(H315:M315)</f>
        <v>62</v>
      </c>
      <c r="H315" s="7">
        <v>10</v>
      </c>
      <c r="I315" s="7">
        <v>5</v>
      </c>
      <c r="J315" s="7">
        <v>12</v>
      </c>
      <c r="K315" s="7">
        <v>19</v>
      </c>
      <c r="L315" s="7">
        <v>16</v>
      </c>
      <c r="M315" s="7">
        <v>0</v>
      </c>
    </row>
    <row r="316" spans="1:13" ht="27" customHeight="1" x14ac:dyDescent="0.15">
      <c r="A316" s="7" t="s">
        <v>432</v>
      </c>
      <c r="B316" s="7" t="s">
        <v>640</v>
      </c>
      <c r="C316" s="7" t="s">
        <v>629</v>
      </c>
      <c r="D316" s="8" t="s">
        <v>604</v>
      </c>
      <c r="E316" s="9"/>
      <c r="F316" s="7">
        <f t="shared" si="92"/>
        <v>-36</v>
      </c>
      <c r="G316" s="9">
        <f t="shared" si="109"/>
        <v>36</v>
      </c>
      <c r="H316" s="7">
        <v>12</v>
      </c>
      <c r="I316" s="7">
        <v>15</v>
      </c>
      <c r="J316" s="7">
        <v>5</v>
      </c>
      <c r="K316" s="7">
        <v>2</v>
      </c>
      <c r="L316" s="7">
        <v>2</v>
      </c>
      <c r="M316" s="7">
        <v>0</v>
      </c>
    </row>
    <row r="317" spans="1:13" ht="27" customHeight="1" x14ac:dyDescent="0.15">
      <c r="A317" s="7" t="s">
        <v>432</v>
      </c>
      <c r="B317" s="7" t="s">
        <v>641</v>
      </c>
      <c r="C317" s="7" t="s">
        <v>629</v>
      </c>
      <c r="D317" s="8" t="s">
        <v>598</v>
      </c>
      <c r="E317" s="9"/>
      <c r="F317" s="7">
        <f t="shared" si="92"/>
        <v>-36</v>
      </c>
      <c r="G317" s="9">
        <f t="shared" si="109"/>
        <v>36</v>
      </c>
      <c r="H317" s="7">
        <v>12</v>
      </c>
      <c r="I317" s="7">
        <v>15</v>
      </c>
      <c r="J317" s="7">
        <v>5</v>
      </c>
      <c r="K317" s="7">
        <v>2</v>
      </c>
      <c r="L317" s="7">
        <v>2</v>
      </c>
      <c r="M317" s="7">
        <v>0</v>
      </c>
    </row>
    <row r="318" spans="1:13" ht="27" customHeight="1" x14ac:dyDescent="0.15">
      <c r="A318" s="7" t="s">
        <v>642</v>
      </c>
      <c r="B318" s="7" t="s">
        <v>643</v>
      </c>
      <c r="C318" s="7" t="s">
        <v>629</v>
      </c>
      <c r="D318" s="8" t="s">
        <v>644</v>
      </c>
      <c r="E318" s="9"/>
      <c r="F318" s="7">
        <f t="shared" si="92"/>
        <v>-19</v>
      </c>
      <c r="G318" s="9">
        <f t="shared" si="109"/>
        <v>19</v>
      </c>
      <c r="H318" s="7">
        <v>3</v>
      </c>
      <c r="I318" s="7">
        <v>1</v>
      </c>
      <c r="J318" s="7">
        <v>4</v>
      </c>
      <c r="K318" s="7">
        <v>6</v>
      </c>
      <c r="L318" s="7">
        <v>5</v>
      </c>
      <c r="M318" s="7">
        <v>0</v>
      </c>
    </row>
    <row r="319" spans="1:13" ht="27" customHeight="1" x14ac:dyDescent="0.15">
      <c r="A319" s="7" t="s">
        <v>626</v>
      </c>
      <c r="B319" s="7" t="s">
        <v>645</v>
      </c>
      <c r="C319" s="7" t="s">
        <v>629</v>
      </c>
      <c r="D319" s="8" t="s">
        <v>646</v>
      </c>
      <c r="E319" s="9"/>
      <c r="F319" s="7">
        <f t="shared" si="92"/>
        <v>-306</v>
      </c>
      <c r="G319" s="9">
        <f t="shared" si="109"/>
        <v>306</v>
      </c>
      <c r="H319" s="7">
        <v>72</v>
      </c>
      <c r="I319" s="7">
        <v>35</v>
      </c>
      <c r="J319" s="7">
        <v>86</v>
      </c>
      <c r="K319" s="7">
        <v>68</v>
      </c>
      <c r="L319" s="7">
        <v>45</v>
      </c>
      <c r="M319" s="7">
        <v>0</v>
      </c>
    </row>
    <row r="320" spans="1:13" ht="27" customHeight="1" x14ac:dyDescent="0.15">
      <c r="A320" s="7" t="s">
        <v>57</v>
      </c>
      <c r="B320" s="7" t="s">
        <v>647</v>
      </c>
      <c r="C320" s="7" t="s">
        <v>629</v>
      </c>
      <c r="D320" s="8" t="s">
        <v>565</v>
      </c>
      <c r="E320" s="9"/>
      <c r="F320" s="7">
        <f t="shared" si="92"/>
        <v>-6</v>
      </c>
      <c r="G320" s="9">
        <f t="shared" si="109"/>
        <v>6</v>
      </c>
      <c r="H320" s="7">
        <v>0</v>
      </c>
      <c r="I320" s="7">
        <v>0</v>
      </c>
      <c r="J320" s="7">
        <v>6</v>
      </c>
      <c r="K320" s="7">
        <v>0</v>
      </c>
      <c r="L320" s="7">
        <v>0</v>
      </c>
      <c r="M320" s="7">
        <v>0</v>
      </c>
    </row>
    <row r="321" spans="1:13" ht="27" customHeight="1" x14ac:dyDescent="0.15">
      <c r="A321" s="7" t="s">
        <v>57</v>
      </c>
      <c r="B321" s="7" t="s">
        <v>648</v>
      </c>
      <c r="C321" s="7" t="s">
        <v>629</v>
      </c>
      <c r="D321" s="8" t="s">
        <v>565</v>
      </c>
      <c r="E321" s="9"/>
      <c r="F321" s="7">
        <f t="shared" si="92"/>
        <v>-28</v>
      </c>
      <c r="G321" s="9">
        <f t="shared" si="109"/>
        <v>28</v>
      </c>
      <c r="H321" s="7">
        <v>0</v>
      </c>
      <c r="I321" s="7">
        <v>0</v>
      </c>
      <c r="J321" s="7">
        <v>28</v>
      </c>
      <c r="K321" s="7">
        <v>0</v>
      </c>
      <c r="L321" s="7">
        <v>0</v>
      </c>
      <c r="M321" s="7">
        <v>0</v>
      </c>
    </row>
    <row r="322" spans="1:13" ht="27" customHeight="1" x14ac:dyDescent="0.15">
      <c r="A322" s="7" t="s">
        <v>14</v>
      </c>
      <c r="B322" s="7" t="s">
        <v>15</v>
      </c>
      <c r="C322" s="7" t="s">
        <v>649</v>
      </c>
      <c r="D322" s="8" t="s">
        <v>650</v>
      </c>
      <c r="E322" s="9">
        <f>+E323+E325+E326+E327+E328+E330</f>
        <v>404</v>
      </c>
      <c r="F322" s="7">
        <f t="shared" si="92"/>
        <v>249</v>
      </c>
      <c r="G322" s="9">
        <f t="shared" si="109"/>
        <v>155</v>
      </c>
      <c r="H322" s="7">
        <f t="shared" ref="H322:M322" si="110">+H323+H328+H330</f>
        <v>8</v>
      </c>
      <c r="I322" s="7">
        <f t="shared" si="110"/>
        <v>20</v>
      </c>
      <c r="J322" s="7">
        <f t="shared" si="110"/>
        <v>111</v>
      </c>
      <c r="K322" s="7">
        <f t="shared" si="110"/>
        <v>8</v>
      </c>
      <c r="L322" s="7">
        <f t="shared" si="110"/>
        <v>8</v>
      </c>
      <c r="M322" s="7">
        <f t="shared" si="110"/>
        <v>0</v>
      </c>
    </row>
    <row r="323" spans="1:13" ht="27" customHeight="1" x14ac:dyDescent="0.15">
      <c r="A323" s="7" t="s">
        <v>14</v>
      </c>
      <c r="B323" s="7" t="s">
        <v>15</v>
      </c>
      <c r="C323" s="7" t="s">
        <v>651</v>
      </c>
      <c r="D323" s="8" t="s">
        <v>652</v>
      </c>
      <c r="E323" s="9">
        <v>70</v>
      </c>
      <c r="F323" s="7">
        <f t="shared" si="92"/>
        <v>50</v>
      </c>
      <c r="G323" s="9">
        <f t="shared" si="109"/>
        <v>20</v>
      </c>
      <c r="H323" s="7">
        <f t="shared" ref="H323:M323" si="111">+H324</f>
        <v>0</v>
      </c>
      <c r="I323" s="7">
        <f t="shared" si="111"/>
        <v>0</v>
      </c>
      <c r="J323" s="7">
        <f t="shared" si="111"/>
        <v>20</v>
      </c>
      <c r="K323" s="7">
        <f t="shared" si="111"/>
        <v>0</v>
      </c>
      <c r="L323" s="7">
        <f t="shared" si="111"/>
        <v>0</v>
      </c>
      <c r="M323" s="7">
        <f t="shared" si="111"/>
        <v>0</v>
      </c>
    </row>
    <row r="324" spans="1:13" ht="27" customHeight="1" x14ac:dyDescent="0.15">
      <c r="A324" s="7" t="s">
        <v>653</v>
      </c>
      <c r="B324" s="7" t="s">
        <v>654</v>
      </c>
      <c r="C324" s="7" t="s">
        <v>651</v>
      </c>
      <c r="D324" s="8" t="s">
        <v>655</v>
      </c>
      <c r="E324" s="9"/>
      <c r="F324" s="7">
        <f t="shared" si="92"/>
        <v>-20</v>
      </c>
      <c r="G324" s="9">
        <f t="shared" si="109"/>
        <v>20</v>
      </c>
      <c r="H324" s="7">
        <v>0</v>
      </c>
      <c r="I324" s="7">
        <v>0</v>
      </c>
      <c r="J324" s="7">
        <v>20</v>
      </c>
      <c r="K324" s="7">
        <v>0</v>
      </c>
      <c r="L324" s="7">
        <v>0</v>
      </c>
      <c r="M324" s="7">
        <v>0</v>
      </c>
    </row>
    <row r="325" spans="1:13" ht="27" customHeight="1" x14ac:dyDescent="0.15">
      <c r="A325" s="7"/>
      <c r="B325" s="7"/>
      <c r="C325" s="7" t="s">
        <v>656</v>
      </c>
      <c r="D325" s="8" t="s">
        <v>657</v>
      </c>
      <c r="E325" s="9">
        <v>101</v>
      </c>
      <c r="F325" s="7">
        <f t="shared" si="92"/>
        <v>101</v>
      </c>
      <c r="G325" s="9"/>
      <c r="H325" s="7"/>
      <c r="I325" s="7"/>
      <c r="J325" s="7"/>
      <c r="K325" s="7"/>
      <c r="L325" s="7"/>
      <c r="M325" s="7"/>
    </row>
    <row r="326" spans="1:13" ht="27" customHeight="1" x14ac:dyDescent="0.15">
      <c r="A326" s="7"/>
      <c r="B326" s="7"/>
      <c r="C326" s="7" t="s">
        <v>658</v>
      </c>
      <c r="D326" s="8" t="s">
        <v>659</v>
      </c>
      <c r="E326" s="9">
        <v>3</v>
      </c>
      <c r="F326" s="7">
        <f t="shared" ref="F326:F389" si="112">+E326-G326</f>
        <v>3</v>
      </c>
      <c r="G326" s="9"/>
      <c r="H326" s="7"/>
      <c r="I326" s="7"/>
      <c r="J326" s="7"/>
      <c r="K326" s="7"/>
      <c r="L326" s="7"/>
      <c r="M326" s="7"/>
    </row>
    <row r="327" spans="1:13" ht="27" customHeight="1" x14ac:dyDescent="0.15">
      <c r="A327" s="7"/>
      <c r="B327" s="7"/>
      <c r="C327" s="7" t="s">
        <v>660</v>
      </c>
      <c r="D327" s="8" t="s">
        <v>661</v>
      </c>
      <c r="E327" s="9">
        <v>1</v>
      </c>
      <c r="F327" s="7">
        <f t="shared" si="112"/>
        <v>1</v>
      </c>
      <c r="G327" s="9"/>
      <c r="H327" s="7"/>
      <c r="I327" s="7"/>
      <c r="J327" s="7"/>
      <c r="K327" s="7"/>
      <c r="L327" s="7"/>
      <c r="M327" s="7"/>
    </row>
    <row r="328" spans="1:13" ht="27" customHeight="1" x14ac:dyDescent="0.15">
      <c r="A328" s="7" t="s">
        <v>14</v>
      </c>
      <c r="B328" s="7" t="s">
        <v>15</v>
      </c>
      <c r="C328" s="7" t="s">
        <v>662</v>
      </c>
      <c r="D328" s="8" t="s">
        <v>663</v>
      </c>
      <c r="E328" s="9">
        <v>12</v>
      </c>
      <c r="F328" s="7">
        <f t="shared" si="112"/>
        <v>0</v>
      </c>
      <c r="G328" s="9">
        <f t="shared" ref="G328:G339" si="113">SUM(H328:M328)</f>
        <v>12</v>
      </c>
      <c r="H328" s="7">
        <f t="shared" ref="H328:M328" si="114">+H329</f>
        <v>0</v>
      </c>
      <c r="I328" s="7">
        <f t="shared" si="114"/>
        <v>12</v>
      </c>
      <c r="J328" s="7">
        <f t="shared" si="114"/>
        <v>0</v>
      </c>
      <c r="K328" s="7">
        <f t="shared" si="114"/>
        <v>0</v>
      </c>
      <c r="L328" s="7">
        <f t="shared" si="114"/>
        <v>0</v>
      </c>
      <c r="M328" s="7">
        <f t="shared" si="114"/>
        <v>0</v>
      </c>
    </row>
    <row r="329" spans="1:13" ht="27" customHeight="1" x14ac:dyDescent="0.15">
      <c r="A329" s="7" t="s">
        <v>653</v>
      </c>
      <c r="B329" s="7" t="s">
        <v>664</v>
      </c>
      <c r="C329" s="7" t="s">
        <v>662</v>
      </c>
      <c r="D329" s="8" t="s">
        <v>665</v>
      </c>
      <c r="E329" s="9"/>
      <c r="F329" s="7">
        <f t="shared" si="112"/>
        <v>-12</v>
      </c>
      <c r="G329" s="9">
        <f t="shared" si="113"/>
        <v>12</v>
      </c>
      <c r="H329" s="7">
        <v>0</v>
      </c>
      <c r="I329" s="7">
        <v>12</v>
      </c>
      <c r="J329" s="7">
        <v>0</v>
      </c>
      <c r="K329" s="7">
        <v>0</v>
      </c>
      <c r="L329" s="7">
        <v>0</v>
      </c>
      <c r="M329" s="7">
        <v>0</v>
      </c>
    </row>
    <row r="330" spans="1:13" ht="27" customHeight="1" x14ac:dyDescent="0.15">
      <c r="A330" s="7" t="s">
        <v>14</v>
      </c>
      <c r="B330" s="7" t="s">
        <v>15</v>
      </c>
      <c r="C330" s="7" t="s">
        <v>666</v>
      </c>
      <c r="D330" s="8" t="s">
        <v>667</v>
      </c>
      <c r="E330" s="9">
        <v>217</v>
      </c>
      <c r="F330" s="7">
        <f t="shared" si="112"/>
        <v>94</v>
      </c>
      <c r="G330" s="9">
        <f t="shared" si="113"/>
        <v>123</v>
      </c>
      <c r="H330" s="7">
        <f t="shared" ref="H330:M330" si="115">SUM(H331:H332)</f>
        <v>8</v>
      </c>
      <c r="I330" s="7">
        <f t="shared" si="115"/>
        <v>8</v>
      </c>
      <c r="J330" s="7">
        <f t="shared" si="115"/>
        <v>91</v>
      </c>
      <c r="K330" s="7">
        <f t="shared" si="115"/>
        <v>8</v>
      </c>
      <c r="L330" s="7">
        <f t="shared" si="115"/>
        <v>8</v>
      </c>
      <c r="M330" s="7">
        <f t="shared" si="115"/>
        <v>0</v>
      </c>
    </row>
    <row r="331" spans="1:13" ht="27" customHeight="1" x14ac:dyDescent="0.15">
      <c r="A331" s="7" t="s">
        <v>435</v>
      </c>
      <c r="B331" s="7" t="s">
        <v>668</v>
      </c>
      <c r="C331" s="7" t="s">
        <v>666</v>
      </c>
      <c r="D331" s="8" t="s">
        <v>669</v>
      </c>
      <c r="E331" s="9"/>
      <c r="F331" s="7">
        <f t="shared" si="112"/>
        <v>-53</v>
      </c>
      <c r="G331" s="9">
        <f t="shared" si="113"/>
        <v>53</v>
      </c>
      <c r="H331" s="7">
        <v>0</v>
      </c>
      <c r="I331" s="7">
        <v>0</v>
      </c>
      <c r="J331" s="7">
        <v>53</v>
      </c>
      <c r="K331" s="7">
        <v>0</v>
      </c>
      <c r="L331" s="7">
        <v>0</v>
      </c>
      <c r="M331" s="7">
        <v>0</v>
      </c>
    </row>
    <row r="332" spans="1:13" ht="27" customHeight="1" x14ac:dyDescent="0.15">
      <c r="A332" s="7" t="s">
        <v>140</v>
      </c>
      <c r="B332" s="7" t="s">
        <v>670</v>
      </c>
      <c r="C332" s="7" t="s">
        <v>666</v>
      </c>
      <c r="D332" s="8" t="s">
        <v>588</v>
      </c>
      <c r="E332" s="9"/>
      <c r="F332" s="7">
        <f t="shared" si="112"/>
        <v>-70</v>
      </c>
      <c r="G332" s="9">
        <f t="shared" si="113"/>
        <v>70</v>
      </c>
      <c r="H332" s="7">
        <v>8</v>
      </c>
      <c r="I332" s="7">
        <v>8</v>
      </c>
      <c r="J332" s="7">
        <v>38</v>
      </c>
      <c r="K332" s="7">
        <v>8</v>
      </c>
      <c r="L332" s="7">
        <v>8</v>
      </c>
      <c r="M332" s="7">
        <v>0</v>
      </c>
    </row>
    <row r="333" spans="1:13" ht="27" customHeight="1" x14ac:dyDescent="0.15">
      <c r="A333" s="7" t="s">
        <v>14</v>
      </c>
      <c r="B333" s="7" t="s">
        <v>15</v>
      </c>
      <c r="C333" s="7" t="s">
        <v>671</v>
      </c>
      <c r="D333" s="8" t="s">
        <v>672</v>
      </c>
      <c r="E333" s="9">
        <f>+E334+E340</f>
        <v>4126</v>
      </c>
      <c r="F333" s="7">
        <f t="shared" si="112"/>
        <v>-230</v>
      </c>
      <c r="G333" s="9">
        <f t="shared" si="113"/>
        <v>4356</v>
      </c>
      <c r="H333" s="7">
        <f t="shared" ref="H333:M333" si="116">+H334</f>
        <v>1012</v>
      </c>
      <c r="I333" s="7">
        <f t="shared" si="116"/>
        <v>983</v>
      </c>
      <c r="J333" s="7">
        <f t="shared" si="116"/>
        <v>985</v>
      </c>
      <c r="K333" s="7">
        <f t="shared" si="116"/>
        <v>620</v>
      </c>
      <c r="L333" s="7">
        <f t="shared" si="116"/>
        <v>673</v>
      </c>
      <c r="M333" s="7">
        <f t="shared" si="116"/>
        <v>83</v>
      </c>
    </row>
    <row r="334" spans="1:13" ht="27" customHeight="1" x14ac:dyDescent="0.15">
      <c r="A334" s="7" t="s">
        <v>14</v>
      </c>
      <c r="B334" s="7" t="s">
        <v>15</v>
      </c>
      <c r="C334" s="7" t="s">
        <v>673</v>
      </c>
      <c r="D334" s="8" t="s">
        <v>674</v>
      </c>
      <c r="E334" s="9">
        <v>4076</v>
      </c>
      <c r="F334" s="7">
        <f t="shared" si="112"/>
        <v>-280</v>
      </c>
      <c r="G334" s="9">
        <f t="shared" si="113"/>
        <v>4356</v>
      </c>
      <c r="H334" s="7">
        <f t="shared" ref="H334:M334" si="117">SUM(H335:H339)</f>
        <v>1012</v>
      </c>
      <c r="I334" s="7">
        <f t="shared" si="117"/>
        <v>983</v>
      </c>
      <c r="J334" s="7">
        <f t="shared" si="117"/>
        <v>985</v>
      </c>
      <c r="K334" s="7">
        <f t="shared" si="117"/>
        <v>620</v>
      </c>
      <c r="L334" s="7">
        <f t="shared" si="117"/>
        <v>673</v>
      </c>
      <c r="M334" s="7">
        <f t="shared" si="117"/>
        <v>83</v>
      </c>
    </row>
    <row r="335" spans="1:13" ht="27" customHeight="1" x14ac:dyDescent="0.15">
      <c r="A335" s="7" t="s">
        <v>371</v>
      </c>
      <c r="B335" s="7" t="s">
        <v>675</v>
      </c>
      <c r="C335" s="7" t="s">
        <v>673</v>
      </c>
      <c r="D335" s="8" t="s">
        <v>676</v>
      </c>
      <c r="E335" s="9"/>
      <c r="F335" s="7">
        <f t="shared" si="112"/>
        <v>-369</v>
      </c>
      <c r="G335" s="9">
        <f t="shared" si="113"/>
        <v>369</v>
      </c>
      <c r="H335" s="7">
        <v>86</v>
      </c>
      <c r="I335" s="7">
        <v>82</v>
      </c>
      <c r="J335" s="7">
        <v>97</v>
      </c>
      <c r="K335" s="7">
        <v>38</v>
      </c>
      <c r="L335" s="7">
        <v>48</v>
      </c>
      <c r="M335" s="7">
        <v>18</v>
      </c>
    </row>
    <row r="336" spans="1:13" ht="27" customHeight="1" x14ac:dyDescent="0.15">
      <c r="A336" s="7" t="s">
        <v>371</v>
      </c>
      <c r="B336" s="7" t="s">
        <v>677</v>
      </c>
      <c r="C336" s="7" t="s">
        <v>673</v>
      </c>
      <c r="D336" s="8" t="s">
        <v>678</v>
      </c>
      <c r="E336" s="9"/>
      <c r="F336" s="7">
        <f t="shared" si="112"/>
        <v>-1312</v>
      </c>
      <c r="G336" s="9">
        <f t="shared" si="113"/>
        <v>1312</v>
      </c>
      <c r="H336" s="7">
        <v>306</v>
      </c>
      <c r="I336" s="7">
        <v>291</v>
      </c>
      <c r="J336" s="7">
        <v>344</v>
      </c>
      <c r="K336" s="7">
        <v>135</v>
      </c>
      <c r="L336" s="7">
        <v>171</v>
      </c>
      <c r="M336" s="7">
        <v>65</v>
      </c>
    </row>
    <row r="337" spans="1:13" ht="27" customHeight="1" x14ac:dyDescent="0.15">
      <c r="A337" s="7" t="s">
        <v>240</v>
      </c>
      <c r="B337" s="7" t="s">
        <v>679</v>
      </c>
      <c r="C337" s="7" t="s">
        <v>673</v>
      </c>
      <c r="D337" s="8" t="s">
        <v>680</v>
      </c>
      <c r="E337" s="9"/>
      <c r="F337" s="7">
        <f t="shared" si="112"/>
        <v>-164</v>
      </c>
      <c r="G337" s="9">
        <f t="shared" si="113"/>
        <v>164</v>
      </c>
      <c r="H337" s="7">
        <v>43</v>
      </c>
      <c r="I337" s="7">
        <v>41</v>
      </c>
      <c r="J337" s="7">
        <v>30</v>
      </c>
      <c r="K337" s="7">
        <v>25</v>
      </c>
      <c r="L337" s="7">
        <v>25</v>
      </c>
      <c r="M337" s="7">
        <v>0</v>
      </c>
    </row>
    <row r="338" spans="1:13" ht="27" customHeight="1" x14ac:dyDescent="0.15">
      <c r="A338" s="7" t="s">
        <v>626</v>
      </c>
      <c r="B338" s="7" t="s">
        <v>681</v>
      </c>
      <c r="C338" s="7" t="s">
        <v>673</v>
      </c>
      <c r="D338" s="8" t="s">
        <v>682</v>
      </c>
      <c r="E338" s="9"/>
      <c r="F338" s="7">
        <f t="shared" si="112"/>
        <v>-280</v>
      </c>
      <c r="G338" s="9">
        <f t="shared" si="113"/>
        <v>280</v>
      </c>
      <c r="H338" s="7">
        <v>90</v>
      </c>
      <c r="I338" s="7">
        <v>86</v>
      </c>
      <c r="J338" s="7">
        <v>53</v>
      </c>
      <c r="K338" s="7">
        <v>23</v>
      </c>
      <c r="L338" s="7">
        <v>28</v>
      </c>
      <c r="M338" s="7">
        <v>0</v>
      </c>
    </row>
    <row r="339" spans="1:13" ht="27" customHeight="1" x14ac:dyDescent="0.15">
      <c r="A339" s="7" t="s">
        <v>539</v>
      </c>
      <c r="B339" s="7" t="s">
        <v>683</v>
      </c>
      <c r="C339" s="7" t="s">
        <v>673</v>
      </c>
      <c r="D339" s="8" t="s">
        <v>678</v>
      </c>
      <c r="E339" s="9"/>
      <c r="F339" s="7">
        <f t="shared" si="112"/>
        <v>-2231</v>
      </c>
      <c r="G339" s="9">
        <f t="shared" si="113"/>
        <v>2231</v>
      </c>
      <c r="H339" s="7">
        <v>487</v>
      </c>
      <c r="I339" s="7">
        <v>483</v>
      </c>
      <c r="J339" s="7">
        <v>461</v>
      </c>
      <c r="K339" s="7">
        <v>399</v>
      </c>
      <c r="L339" s="7">
        <v>401</v>
      </c>
      <c r="M339" s="7">
        <v>0</v>
      </c>
    </row>
    <row r="340" spans="1:13" ht="27" customHeight="1" x14ac:dyDescent="0.15">
      <c r="A340" s="7"/>
      <c r="B340" s="7"/>
      <c r="C340" s="7" t="s">
        <v>684</v>
      </c>
      <c r="D340" s="8" t="s">
        <v>685</v>
      </c>
      <c r="E340" s="9">
        <v>50</v>
      </c>
      <c r="F340" s="7">
        <f t="shared" si="112"/>
        <v>50</v>
      </c>
      <c r="G340" s="9"/>
      <c r="H340" s="7"/>
      <c r="I340" s="7"/>
      <c r="J340" s="7"/>
      <c r="K340" s="7"/>
      <c r="L340" s="7"/>
      <c r="M340" s="7"/>
    </row>
    <row r="341" spans="1:13" ht="27" customHeight="1" x14ac:dyDescent="0.15">
      <c r="A341" s="7" t="s">
        <v>14</v>
      </c>
      <c r="B341" s="7" t="s">
        <v>15</v>
      </c>
      <c r="C341" s="7" t="s">
        <v>686</v>
      </c>
      <c r="D341" s="8" t="s">
        <v>687</v>
      </c>
      <c r="E341" s="9">
        <f>+E342</f>
        <v>151</v>
      </c>
      <c r="F341" s="7">
        <f t="shared" si="112"/>
        <v>-81</v>
      </c>
      <c r="G341" s="9">
        <f t="shared" ref="G341:G372" si="118">SUM(H341:M341)</f>
        <v>232</v>
      </c>
      <c r="H341" s="7">
        <f t="shared" ref="H341:M341" si="119">+H342</f>
        <v>70</v>
      </c>
      <c r="I341" s="7">
        <f t="shared" si="119"/>
        <v>77</v>
      </c>
      <c r="J341" s="7">
        <f t="shared" si="119"/>
        <v>25</v>
      </c>
      <c r="K341" s="7">
        <f t="shared" si="119"/>
        <v>35</v>
      </c>
      <c r="L341" s="7">
        <f t="shared" si="119"/>
        <v>25</v>
      </c>
      <c r="M341" s="7">
        <f t="shared" si="119"/>
        <v>0</v>
      </c>
    </row>
    <row r="342" spans="1:13" ht="27" customHeight="1" x14ac:dyDescent="0.15">
      <c r="A342" s="7" t="s">
        <v>14</v>
      </c>
      <c r="B342" s="7" t="s">
        <v>15</v>
      </c>
      <c r="C342" s="7" t="s">
        <v>688</v>
      </c>
      <c r="D342" s="8" t="s">
        <v>689</v>
      </c>
      <c r="E342" s="9">
        <v>151</v>
      </c>
      <c r="F342" s="7">
        <f t="shared" si="112"/>
        <v>-81</v>
      </c>
      <c r="G342" s="9">
        <f t="shared" si="118"/>
        <v>232</v>
      </c>
      <c r="H342" s="7">
        <f t="shared" ref="H342:M342" si="120">SUM(H343:H351)</f>
        <v>70</v>
      </c>
      <c r="I342" s="7">
        <f t="shared" si="120"/>
        <v>77</v>
      </c>
      <c r="J342" s="7">
        <f t="shared" si="120"/>
        <v>25</v>
      </c>
      <c r="K342" s="7">
        <f t="shared" si="120"/>
        <v>35</v>
      </c>
      <c r="L342" s="7">
        <f t="shared" si="120"/>
        <v>25</v>
      </c>
      <c r="M342" s="7">
        <f t="shared" si="120"/>
        <v>0</v>
      </c>
    </row>
    <row r="343" spans="1:13" ht="27" customHeight="1" x14ac:dyDescent="0.15">
      <c r="A343" s="7" t="s">
        <v>371</v>
      </c>
      <c r="B343" s="7" t="s">
        <v>690</v>
      </c>
      <c r="C343" s="7" t="s">
        <v>688</v>
      </c>
      <c r="D343" s="8" t="s">
        <v>691</v>
      </c>
      <c r="E343" s="9"/>
      <c r="F343" s="7">
        <f t="shared" si="112"/>
        <v>-17</v>
      </c>
      <c r="G343" s="9">
        <f t="shared" si="118"/>
        <v>17</v>
      </c>
      <c r="H343" s="7">
        <v>5</v>
      </c>
      <c r="I343" s="7">
        <v>5</v>
      </c>
      <c r="J343" s="7">
        <v>2</v>
      </c>
      <c r="K343" s="7">
        <v>3</v>
      </c>
      <c r="L343" s="7">
        <v>2</v>
      </c>
      <c r="M343" s="7">
        <v>0</v>
      </c>
    </row>
    <row r="344" spans="1:13" ht="27" customHeight="1" x14ac:dyDescent="0.15">
      <c r="A344" s="7" t="s">
        <v>371</v>
      </c>
      <c r="B344" s="7" t="s">
        <v>692</v>
      </c>
      <c r="C344" s="7" t="s">
        <v>688</v>
      </c>
      <c r="D344" s="8" t="s">
        <v>691</v>
      </c>
      <c r="E344" s="9"/>
      <c r="F344" s="7">
        <f t="shared" si="112"/>
        <v>-29</v>
      </c>
      <c r="G344" s="9">
        <f t="shared" si="118"/>
        <v>29</v>
      </c>
      <c r="H344" s="7">
        <v>8</v>
      </c>
      <c r="I344" s="7">
        <v>9</v>
      </c>
      <c r="J344" s="7">
        <v>3</v>
      </c>
      <c r="K344" s="7">
        <v>5</v>
      </c>
      <c r="L344" s="7">
        <v>4</v>
      </c>
      <c r="M344" s="7">
        <v>0</v>
      </c>
    </row>
    <row r="345" spans="1:13" ht="27" customHeight="1" x14ac:dyDescent="0.15">
      <c r="A345" s="7" t="s">
        <v>371</v>
      </c>
      <c r="B345" s="7" t="s">
        <v>693</v>
      </c>
      <c r="C345" s="7" t="s">
        <v>688</v>
      </c>
      <c r="D345" s="8" t="s">
        <v>694</v>
      </c>
      <c r="E345" s="9"/>
      <c r="F345" s="7">
        <f t="shared" si="112"/>
        <v>-82</v>
      </c>
      <c r="G345" s="9">
        <f t="shared" si="118"/>
        <v>82</v>
      </c>
      <c r="H345" s="7">
        <v>24</v>
      </c>
      <c r="I345" s="7">
        <v>25</v>
      </c>
      <c r="J345" s="7">
        <v>9</v>
      </c>
      <c r="K345" s="7">
        <v>14</v>
      </c>
      <c r="L345" s="7">
        <v>10</v>
      </c>
      <c r="M345" s="7">
        <v>0</v>
      </c>
    </row>
    <row r="346" spans="1:13" ht="27" customHeight="1" x14ac:dyDescent="0.15">
      <c r="A346" s="7" t="s">
        <v>177</v>
      </c>
      <c r="B346" s="7" t="s">
        <v>695</v>
      </c>
      <c r="C346" s="7" t="s">
        <v>688</v>
      </c>
      <c r="D346" s="8" t="s">
        <v>696</v>
      </c>
      <c r="E346" s="9"/>
      <c r="F346" s="7">
        <f t="shared" si="112"/>
        <v>-10</v>
      </c>
      <c r="G346" s="9">
        <f t="shared" si="118"/>
        <v>10</v>
      </c>
      <c r="H346" s="7">
        <v>3</v>
      </c>
      <c r="I346" s="7">
        <v>4</v>
      </c>
      <c r="J346" s="7">
        <v>1</v>
      </c>
      <c r="K346" s="7">
        <v>1</v>
      </c>
      <c r="L346" s="7">
        <v>1</v>
      </c>
      <c r="M346" s="7">
        <v>0</v>
      </c>
    </row>
    <row r="347" spans="1:13" ht="27" customHeight="1" x14ac:dyDescent="0.15">
      <c r="A347" s="7" t="s">
        <v>177</v>
      </c>
      <c r="B347" s="7" t="s">
        <v>697</v>
      </c>
      <c r="C347" s="7" t="s">
        <v>688</v>
      </c>
      <c r="D347" s="8" t="s">
        <v>698</v>
      </c>
      <c r="E347" s="9"/>
      <c r="F347" s="7">
        <f t="shared" si="112"/>
        <v>-49</v>
      </c>
      <c r="G347" s="9">
        <f t="shared" si="118"/>
        <v>49</v>
      </c>
      <c r="H347" s="7">
        <v>14</v>
      </c>
      <c r="I347" s="7">
        <v>14</v>
      </c>
      <c r="J347" s="7">
        <v>6</v>
      </c>
      <c r="K347" s="7">
        <v>9</v>
      </c>
      <c r="L347" s="7">
        <v>6</v>
      </c>
      <c r="M347" s="7">
        <v>0</v>
      </c>
    </row>
    <row r="348" spans="1:13" ht="27" customHeight="1" x14ac:dyDescent="0.15">
      <c r="A348" s="7" t="s">
        <v>177</v>
      </c>
      <c r="B348" s="7" t="s">
        <v>699</v>
      </c>
      <c r="C348" s="7" t="s">
        <v>688</v>
      </c>
      <c r="D348" s="8" t="s">
        <v>694</v>
      </c>
      <c r="E348" s="9"/>
      <c r="F348" s="7">
        <f t="shared" si="112"/>
        <v>-43</v>
      </c>
      <c r="G348" s="9">
        <f t="shared" si="118"/>
        <v>43</v>
      </c>
      <c r="H348" s="7">
        <v>16</v>
      </c>
      <c r="I348" s="7">
        <v>20</v>
      </c>
      <c r="J348" s="7">
        <v>2</v>
      </c>
      <c r="K348" s="7">
        <v>3</v>
      </c>
      <c r="L348" s="7">
        <v>2</v>
      </c>
      <c r="M348" s="7">
        <v>0</v>
      </c>
    </row>
    <row r="349" spans="1:13" ht="27" customHeight="1" x14ac:dyDescent="0.15">
      <c r="A349" s="7" t="s">
        <v>700</v>
      </c>
      <c r="B349" s="7" t="s">
        <v>701</v>
      </c>
      <c r="C349" s="7" t="s">
        <v>688</v>
      </c>
      <c r="D349" s="8" t="s">
        <v>702</v>
      </c>
      <c r="E349" s="9"/>
      <c r="F349" s="7">
        <f t="shared" si="112"/>
        <v>0</v>
      </c>
      <c r="G349" s="9">
        <f t="shared" si="118"/>
        <v>0</v>
      </c>
      <c r="H349" s="7">
        <v>0</v>
      </c>
      <c r="I349" s="7">
        <v>0</v>
      </c>
      <c r="J349" s="7"/>
      <c r="K349" s="7">
        <v>0</v>
      </c>
      <c r="L349" s="7">
        <v>0</v>
      </c>
      <c r="M349" s="7">
        <v>0</v>
      </c>
    </row>
    <row r="350" spans="1:13" ht="27" customHeight="1" x14ac:dyDescent="0.15">
      <c r="A350" s="7" t="s">
        <v>700</v>
      </c>
      <c r="B350" s="7" t="s">
        <v>703</v>
      </c>
      <c r="C350" s="7" t="s">
        <v>688</v>
      </c>
      <c r="D350" s="8" t="s">
        <v>704</v>
      </c>
      <c r="E350" s="9"/>
      <c r="F350" s="7">
        <f t="shared" si="112"/>
        <v>-1</v>
      </c>
      <c r="G350" s="9">
        <f t="shared" si="118"/>
        <v>1</v>
      </c>
      <c r="H350" s="7">
        <v>0</v>
      </c>
      <c r="I350" s="7">
        <v>0</v>
      </c>
      <c r="J350" s="7">
        <v>1</v>
      </c>
      <c r="K350" s="7">
        <v>0</v>
      </c>
      <c r="L350" s="7">
        <v>0</v>
      </c>
      <c r="M350" s="7">
        <v>0</v>
      </c>
    </row>
    <row r="351" spans="1:13" ht="27" customHeight="1" x14ac:dyDescent="0.15">
      <c r="A351" s="7" t="s">
        <v>700</v>
      </c>
      <c r="B351" s="7" t="s">
        <v>705</v>
      </c>
      <c r="C351" s="7" t="s">
        <v>688</v>
      </c>
      <c r="D351" s="8" t="s">
        <v>694</v>
      </c>
      <c r="E351" s="9"/>
      <c r="F351" s="7">
        <f t="shared" si="112"/>
        <v>-1</v>
      </c>
      <c r="G351" s="9">
        <f t="shared" si="118"/>
        <v>1</v>
      </c>
      <c r="H351" s="7">
        <v>0</v>
      </c>
      <c r="I351" s="7">
        <v>0</v>
      </c>
      <c r="J351" s="7">
        <v>1</v>
      </c>
      <c r="K351" s="7">
        <v>0</v>
      </c>
      <c r="L351" s="7">
        <v>0</v>
      </c>
      <c r="M351" s="7">
        <v>0</v>
      </c>
    </row>
    <row r="352" spans="1:13" ht="27" customHeight="1" x14ac:dyDescent="0.15">
      <c r="A352" s="7" t="s">
        <v>14</v>
      </c>
      <c r="B352" s="7" t="s">
        <v>15</v>
      </c>
      <c r="C352" s="7" t="s">
        <v>706</v>
      </c>
      <c r="D352" s="8" t="s">
        <v>707</v>
      </c>
      <c r="E352" s="9">
        <f>+E353</f>
        <v>819</v>
      </c>
      <c r="F352" s="7">
        <f t="shared" si="112"/>
        <v>0</v>
      </c>
      <c r="G352" s="9">
        <f t="shared" si="118"/>
        <v>819</v>
      </c>
      <c r="H352" s="7">
        <f t="shared" ref="H352:M352" si="121">+H353</f>
        <v>242</v>
      </c>
      <c r="I352" s="7">
        <f t="shared" si="121"/>
        <v>285</v>
      </c>
      <c r="J352" s="7">
        <f t="shared" si="121"/>
        <v>146</v>
      </c>
      <c r="K352" s="7">
        <f t="shared" si="121"/>
        <v>77</v>
      </c>
      <c r="L352" s="7">
        <f t="shared" si="121"/>
        <v>69</v>
      </c>
      <c r="M352" s="7">
        <f t="shared" si="121"/>
        <v>0</v>
      </c>
    </row>
    <row r="353" spans="1:13" ht="27" customHeight="1" x14ac:dyDescent="0.15">
      <c r="A353" s="7" t="s">
        <v>14</v>
      </c>
      <c r="B353" s="7" t="s">
        <v>15</v>
      </c>
      <c r="C353" s="7" t="s">
        <v>708</v>
      </c>
      <c r="D353" s="8" t="s">
        <v>709</v>
      </c>
      <c r="E353" s="9">
        <v>819</v>
      </c>
      <c r="F353" s="7">
        <f t="shared" si="112"/>
        <v>0</v>
      </c>
      <c r="G353" s="9">
        <f t="shared" si="118"/>
        <v>819</v>
      </c>
      <c r="H353" s="7">
        <f t="shared" ref="H353:M353" si="122">SUM(H354:H355)</f>
        <v>242</v>
      </c>
      <c r="I353" s="7">
        <f t="shared" si="122"/>
        <v>285</v>
      </c>
      <c r="J353" s="7">
        <f t="shared" si="122"/>
        <v>146</v>
      </c>
      <c r="K353" s="7">
        <f t="shared" si="122"/>
        <v>77</v>
      </c>
      <c r="L353" s="7">
        <f t="shared" si="122"/>
        <v>69</v>
      </c>
      <c r="M353" s="7">
        <f t="shared" si="122"/>
        <v>0</v>
      </c>
    </row>
    <row r="354" spans="1:13" ht="27" customHeight="1" x14ac:dyDescent="0.15">
      <c r="A354" s="7" t="s">
        <v>371</v>
      </c>
      <c r="B354" s="7" t="s">
        <v>710</v>
      </c>
      <c r="C354" s="7" t="s">
        <v>708</v>
      </c>
      <c r="D354" s="8" t="s">
        <v>711</v>
      </c>
      <c r="E354" s="9"/>
      <c r="F354" s="7">
        <f t="shared" si="112"/>
        <v>-818</v>
      </c>
      <c r="G354" s="9">
        <f t="shared" si="118"/>
        <v>818</v>
      </c>
      <c r="H354" s="7">
        <v>242</v>
      </c>
      <c r="I354" s="7">
        <v>285</v>
      </c>
      <c r="J354" s="7">
        <v>145</v>
      </c>
      <c r="K354" s="7">
        <v>77</v>
      </c>
      <c r="L354" s="7">
        <v>69</v>
      </c>
      <c r="M354" s="7">
        <v>0</v>
      </c>
    </row>
    <row r="355" spans="1:13" ht="27" customHeight="1" x14ac:dyDescent="0.15">
      <c r="A355" s="7" t="s">
        <v>57</v>
      </c>
      <c r="B355" s="7" t="s">
        <v>712</v>
      </c>
      <c r="C355" s="7" t="s">
        <v>708</v>
      </c>
      <c r="D355" s="8" t="s">
        <v>711</v>
      </c>
      <c r="E355" s="9"/>
      <c r="F355" s="7">
        <f t="shared" si="112"/>
        <v>-1</v>
      </c>
      <c r="G355" s="9">
        <f t="shared" si="118"/>
        <v>1</v>
      </c>
      <c r="H355" s="7">
        <v>0</v>
      </c>
      <c r="I355" s="7">
        <v>0</v>
      </c>
      <c r="J355" s="7">
        <v>1</v>
      </c>
      <c r="K355" s="7">
        <v>0</v>
      </c>
      <c r="L355" s="7">
        <v>0</v>
      </c>
      <c r="M355" s="7">
        <v>0</v>
      </c>
    </row>
    <row r="356" spans="1:13" ht="27" customHeight="1" x14ac:dyDescent="0.15">
      <c r="A356" s="7" t="s">
        <v>14</v>
      </c>
      <c r="B356" s="7" t="s">
        <v>15</v>
      </c>
      <c r="C356" s="7" t="s">
        <v>713</v>
      </c>
      <c r="D356" s="8" t="s">
        <v>714</v>
      </c>
      <c r="E356" s="9">
        <f>+E357+E375+E379+E383+E386+E390+E392</f>
        <v>61767</v>
      </c>
      <c r="F356" s="7">
        <f t="shared" si="112"/>
        <v>9255</v>
      </c>
      <c r="G356" s="9">
        <f t="shared" si="118"/>
        <v>52512</v>
      </c>
      <c r="H356" s="7">
        <f t="shared" ref="H356:M356" si="123">+H357+H375+H379+H383+H386</f>
        <v>17738</v>
      </c>
      <c r="I356" s="7">
        <f t="shared" si="123"/>
        <v>8552</v>
      </c>
      <c r="J356" s="7">
        <f t="shared" si="123"/>
        <v>15433</v>
      </c>
      <c r="K356" s="7">
        <f t="shared" si="123"/>
        <v>6229</v>
      </c>
      <c r="L356" s="7">
        <f t="shared" si="123"/>
        <v>3420</v>
      </c>
      <c r="M356" s="7">
        <f t="shared" si="123"/>
        <v>1140</v>
      </c>
    </row>
    <row r="357" spans="1:13" ht="27" customHeight="1" x14ac:dyDescent="0.15">
      <c r="A357" s="7" t="s">
        <v>14</v>
      </c>
      <c r="B357" s="7" t="s">
        <v>15</v>
      </c>
      <c r="C357" s="7" t="s">
        <v>715</v>
      </c>
      <c r="D357" s="8" t="s">
        <v>716</v>
      </c>
      <c r="E357" s="9">
        <f>+E358+E367+E371</f>
        <v>55840</v>
      </c>
      <c r="F357" s="7">
        <f t="shared" si="112"/>
        <v>5663</v>
      </c>
      <c r="G357" s="9">
        <f t="shared" si="118"/>
        <v>50177</v>
      </c>
      <c r="H357" s="7">
        <f t="shared" ref="H357:M357" si="124">+H358+H367+H371</f>
        <v>16564</v>
      </c>
      <c r="I357" s="7">
        <f t="shared" si="124"/>
        <v>7838</v>
      </c>
      <c r="J357" s="7">
        <f t="shared" si="124"/>
        <v>15026</v>
      </c>
      <c r="K357" s="7">
        <f t="shared" si="124"/>
        <v>6201</v>
      </c>
      <c r="L357" s="7">
        <f t="shared" si="124"/>
        <v>3408</v>
      </c>
      <c r="M357" s="7">
        <f t="shared" si="124"/>
        <v>1140</v>
      </c>
    </row>
    <row r="358" spans="1:13" ht="27" customHeight="1" x14ac:dyDescent="0.15">
      <c r="A358" s="7" t="s">
        <v>14</v>
      </c>
      <c r="B358" s="7" t="s">
        <v>15</v>
      </c>
      <c r="C358" s="7" t="s">
        <v>717</v>
      </c>
      <c r="D358" s="8" t="s">
        <v>718</v>
      </c>
      <c r="E358" s="9">
        <v>49347</v>
      </c>
      <c r="F358" s="7">
        <f t="shared" si="112"/>
        <v>4119</v>
      </c>
      <c r="G358" s="9">
        <f t="shared" si="118"/>
        <v>45228</v>
      </c>
      <c r="H358" s="7">
        <f t="shared" ref="H358:M358" si="125">SUM(H359:H366)</f>
        <v>13985</v>
      </c>
      <c r="I358" s="7">
        <f t="shared" si="125"/>
        <v>6264</v>
      </c>
      <c r="J358" s="7">
        <f t="shared" si="125"/>
        <v>14570</v>
      </c>
      <c r="K358" s="7">
        <f t="shared" si="125"/>
        <v>5951</v>
      </c>
      <c r="L358" s="7">
        <f t="shared" si="125"/>
        <v>3398</v>
      </c>
      <c r="M358" s="7">
        <f t="shared" si="125"/>
        <v>1060</v>
      </c>
    </row>
    <row r="359" spans="1:13" ht="27" customHeight="1" x14ac:dyDescent="0.15">
      <c r="A359" s="7" t="s">
        <v>719</v>
      </c>
      <c r="B359" s="7" t="s">
        <v>720</v>
      </c>
      <c r="C359" s="7" t="s">
        <v>717</v>
      </c>
      <c r="D359" s="8" t="s">
        <v>721</v>
      </c>
      <c r="E359" s="9"/>
      <c r="F359" s="7">
        <f t="shared" si="112"/>
        <v>-607</v>
      </c>
      <c r="G359" s="9">
        <f t="shared" si="118"/>
        <v>607</v>
      </c>
      <c r="H359" s="7">
        <v>0</v>
      </c>
      <c r="I359" s="7">
        <v>0</v>
      </c>
      <c r="J359" s="7">
        <v>607</v>
      </c>
      <c r="K359" s="7">
        <v>0</v>
      </c>
      <c r="L359" s="7">
        <v>0</v>
      </c>
      <c r="M359" s="7">
        <v>0</v>
      </c>
    </row>
    <row r="360" spans="1:13" ht="27" customHeight="1" x14ac:dyDescent="0.15">
      <c r="A360" s="7" t="s">
        <v>719</v>
      </c>
      <c r="B360" s="7" t="s">
        <v>722</v>
      </c>
      <c r="C360" s="7" t="s">
        <v>717</v>
      </c>
      <c r="D360" s="8" t="s">
        <v>723</v>
      </c>
      <c r="E360" s="9"/>
      <c r="F360" s="7">
        <f t="shared" si="112"/>
        <v>-2985</v>
      </c>
      <c r="G360" s="9">
        <f t="shared" si="118"/>
        <v>2985</v>
      </c>
      <c r="H360" s="7">
        <v>452</v>
      </c>
      <c r="I360" s="7">
        <v>945</v>
      </c>
      <c r="J360" s="7">
        <v>218</v>
      </c>
      <c r="K360" s="7">
        <v>60</v>
      </c>
      <c r="L360" s="7">
        <v>250</v>
      </c>
      <c r="M360" s="7">
        <v>1060</v>
      </c>
    </row>
    <row r="361" spans="1:13" ht="27" customHeight="1" x14ac:dyDescent="0.15">
      <c r="A361" s="7" t="s">
        <v>459</v>
      </c>
      <c r="B361" s="7" t="s">
        <v>724</v>
      </c>
      <c r="C361" s="7" t="s">
        <v>717</v>
      </c>
      <c r="D361" s="8" t="s">
        <v>725</v>
      </c>
      <c r="E361" s="9"/>
      <c r="F361" s="7">
        <f t="shared" si="112"/>
        <v>-10516</v>
      </c>
      <c r="G361" s="9">
        <f t="shared" si="118"/>
        <v>10516</v>
      </c>
      <c r="H361" s="7">
        <v>4216</v>
      </c>
      <c r="I361" s="7">
        <v>1143</v>
      </c>
      <c r="J361" s="7">
        <v>5157</v>
      </c>
      <c r="K361" s="7">
        <v>0</v>
      </c>
      <c r="L361" s="7">
        <v>0</v>
      </c>
      <c r="M361" s="7">
        <v>0</v>
      </c>
    </row>
    <row r="362" spans="1:13" ht="27" customHeight="1" x14ac:dyDescent="0.15">
      <c r="A362" s="7" t="s">
        <v>459</v>
      </c>
      <c r="B362" s="7" t="s">
        <v>726</v>
      </c>
      <c r="C362" s="7" t="s">
        <v>717</v>
      </c>
      <c r="D362" s="8" t="s">
        <v>727</v>
      </c>
      <c r="E362" s="9"/>
      <c r="F362" s="7">
        <f t="shared" si="112"/>
        <v>-11300</v>
      </c>
      <c r="G362" s="9">
        <f t="shared" si="118"/>
        <v>11300</v>
      </c>
      <c r="H362" s="7">
        <v>1600</v>
      </c>
      <c r="I362" s="7">
        <v>1000</v>
      </c>
      <c r="J362" s="7">
        <v>2500</v>
      </c>
      <c r="K362" s="7">
        <v>5000</v>
      </c>
      <c r="L362" s="7">
        <v>1200</v>
      </c>
      <c r="M362" s="7">
        <v>0</v>
      </c>
    </row>
    <row r="363" spans="1:13" ht="27" customHeight="1" x14ac:dyDescent="0.15">
      <c r="A363" s="7" t="s">
        <v>459</v>
      </c>
      <c r="B363" s="7" t="s">
        <v>728</v>
      </c>
      <c r="C363" s="7" t="s">
        <v>717</v>
      </c>
      <c r="D363" s="8" t="s">
        <v>727</v>
      </c>
      <c r="E363" s="9"/>
      <c r="F363" s="7">
        <f t="shared" si="112"/>
        <v>-3900</v>
      </c>
      <c r="G363" s="9">
        <f t="shared" si="118"/>
        <v>3900</v>
      </c>
      <c r="H363" s="7">
        <v>3900</v>
      </c>
      <c r="I363" s="7">
        <v>0</v>
      </c>
      <c r="J363" s="7">
        <v>0</v>
      </c>
      <c r="K363" s="7">
        <v>0</v>
      </c>
      <c r="L363" s="7">
        <v>0</v>
      </c>
      <c r="M363" s="7">
        <v>0</v>
      </c>
    </row>
    <row r="364" spans="1:13" ht="27" customHeight="1" x14ac:dyDescent="0.15">
      <c r="A364" s="7" t="s">
        <v>729</v>
      </c>
      <c r="B364" s="7" t="s">
        <v>730</v>
      </c>
      <c r="C364" s="7" t="s">
        <v>717</v>
      </c>
      <c r="D364" s="8" t="s">
        <v>731</v>
      </c>
      <c r="E364" s="9"/>
      <c r="F364" s="7">
        <f t="shared" si="112"/>
        <v>-6613</v>
      </c>
      <c r="G364" s="9">
        <f t="shared" si="118"/>
        <v>6613</v>
      </c>
      <c r="H364" s="7">
        <v>801</v>
      </c>
      <c r="I364" s="7">
        <v>2933</v>
      </c>
      <c r="J364" s="7">
        <v>1831</v>
      </c>
      <c r="K364" s="7">
        <v>0</v>
      </c>
      <c r="L364" s="7">
        <v>1048</v>
      </c>
      <c r="M364" s="7">
        <v>0</v>
      </c>
    </row>
    <row r="365" spans="1:13" ht="27" customHeight="1" x14ac:dyDescent="0.15">
      <c r="A365" s="7" t="s">
        <v>729</v>
      </c>
      <c r="B365" s="7" t="s">
        <v>732</v>
      </c>
      <c r="C365" s="7" t="s">
        <v>717</v>
      </c>
      <c r="D365" s="8" t="s">
        <v>733</v>
      </c>
      <c r="E365" s="9"/>
      <c r="F365" s="7">
        <f t="shared" si="112"/>
        <v>-1791</v>
      </c>
      <c r="G365" s="9">
        <f t="shared" si="118"/>
        <v>1791</v>
      </c>
      <c r="H365" s="7">
        <v>0</v>
      </c>
      <c r="I365" s="7">
        <v>0</v>
      </c>
      <c r="J365" s="7">
        <v>0</v>
      </c>
      <c r="K365" s="7">
        <v>891</v>
      </c>
      <c r="L365" s="7">
        <v>900</v>
      </c>
      <c r="M365" s="7">
        <v>0</v>
      </c>
    </row>
    <row r="366" spans="1:13" ht="27" customHeight="1" x14ac:dyDescent="0.15">
      <c r="A366" s="7" t="s">
        <v>734</v>
      </c>
      <c r="B366" s="7" t="s">
        <v>735</v>
      </c>
      <c r="C366" s="7" t="s">
        <v>717</v>
      </c>
      <c r="D366" s="8" t="s">
        <v>727</v>
      </c>
      <c r="E366" s="9"/>
      <c r="F366" s="7">
        <f t="shared" si="112"/>
        <v>-7516</v>
      </c>
      <c r="G366" s="9">
        <f t="shared" si="118"/>
        <v>7516</v>
      </c>
      <c r="H366" s="7">
        <v>3016</v>
      </c>
      <c r="I366" s="7">
        <v>243</v>
      </c>
      <c r="J366" s="7">
        <v>4257</v>
      </c>
      <c r="K366" s="7">
        <v>0</v>
      </c>
      <c r="L366" s="7">
        <v>0</v>
      </c>
      <c r="M366" s="7">
        <v>0</v>
      </c>
    </row>
    <row r="367" spans="1:13" ht="27" customHeight="1" x14ac:dyDescent="0.15">
      <c r="A367" s="7" t="s">
        <v>14</v>
      </c>
      <c r="B367" s="7" t="s">
        <v>15</v>
      </c>
      <c r="C367" s="7" t="s">
        <v>736</v>
      </c>
      <c r="D367" s="8" t="s">
        <v>737</v>
      </c>
      <c r="E367" s="9">
        <v>6141</v>
      </c>
      <c r="F367" s="7">
        <f t="shared" si="112"/>
        <v>2225</v>
      </c>
      <c r="G367" s="9">
        <f t="shared" si="118"/>
        <v>3916</v>
      </c>
      <c r="H367" s="7">
        <f t="shared" ref="H367:M367" si="126">SUM(H368:H370)</f>
        <v>2234</v>
      </c>
      <c r="I367" s="7">
        <f t="shared" si="126"/>
        <v>1209</v>
      </c>
      <c r="J367" s="7">
        <f t="shared" si="126"/>
        <v>273</v>
      </c>
      <c r="K367" s="7">
        <f t="shared" si="126"/>
        <v>190</v>
      </c>
      <c r="L367" s="7">
        <f t="shared" si="126"/>
        <v>0</v>
      </c>
      <c r="M367" s="7">
        <f t="shared" si="126"/>
        <v>10</v>
      </c>
    </row>
    <row r="368" spans="1:13" ht="27" customHeight="1" x14ac:dyDescent="0.15">
      <c r="A368" s="7" t="s">
        <v>738</v>
      </c>
      <c r="B368" s="7" t="s">
        <v>739</v>
      </c>
      <c r="C368" s="7" t="s">
        <v>736</v>
      </c>
      <c r="D368" s="8" t="s">
        <v>740</v>
      </c>
      <c r="E368" s="9"/>
      <c r="F368" s="7">
        <f t="shared" si="112"/>
        <v>-2061</v>
      </c>
      <c r="G368" s="9">
        <f t="shared" si="118"/>
        <v>2061</v>
      </c>
      <c r="H368" s="7">
        <v>1261</v>
      </c>
      <c r="I368" s="7">
        <v>800</v>
      </c>
      <c r="J368" s="7">
        <v>0</v>
      </c>
      <c r="K368" s="7">
        <v>0</v>
      </c>
      <c r="L368" s="7">
        <v>0</v>
      </c>
      <c r="M368" s="7">
        <v>0</v>
      </c>
    </row>
    <row r="369" spans="1:13" ht="27" customHeight="1" x14ac:dyDescent="0.15">
      <c r="A369" s="7" t="s">
        <v>741</v>
      </c>
      <c r="B369" s="7" t="s">
        <v>742</v>
      </c>
      <c r="C369" s="7" t="s">
        <v>736</v>
      </c>
      <c r="D369" s="8" t="s">
        <v>743</v>
      </c>
      <c r="E369" s="9"/>
      <c r="F369" s="7">
        <f t="shared" si="112"/>
        <v>-500</v>
      </c>
      <c r="G369" s="9">
        <f t="shared" si="118"/>
        <v>500</v>
      </c>
      <c r="H369" s="7">
        <v>500</v>
      </c>
      <c r="I369" s="7">
        <v>0</v>
      </c>
      <c r="J369" s="7">
        <v>0</v>
      </c>
      <c r="K369" s="7">
        <v>0</v>
      </c>
      <c r="L369" s="7">
        <v>0</v>
      </c>
      <c r="M369" s="7">
        <v>0</v>
      </c>
    </row>
    <row r="370" spans="1:13" ht="27" customHeight="1" x14ac:dyDescent="0.15">
      <c r="A370" s="7" t="s">
        <v>741</v>
      </c>
      <c r="B370" s="7" t="s">
        <v>744</v>
      </c>
      <c r="C370" s="7" t="s">
        <v>736</v>
      </c>
      <c r="D370" s="8" t="s">
        <v>721</v>
      </c>
      <c r="E370" s="9"/>
      <c r="F370" s="7">
        <f t="shared" si="112"/>
        <v>-1355</v>
      </c>
      <c r="G370" s="9">
        <f t="shared" si="118"/>
        <v>1355</v>
      </c>
      <c r="H370" s="7">
        <v>473</v>
      </c>
      <c r="I370" s="7">
        <v>409</v>
      </c>
      <c r="J370" s="7">
        <v>273</v>
      </c>
      <c r="K370" s="7">
        <v>190</v>
      </c>
      <c r="L370" s="7">
        <v>0</v>
      </c>
      <c r="M370" s="7">
        <v>10</v>
      </c>
    </row>
    <row r="371" spans="1:13" ht="27" customHeight="1" x14ac:dyDescent="0.15">
      <c r="A371" s="7" t="s">
        <v>14</v>
      </c>
      <c r="B371" s="7" t="s">
        <v>15</v>
      </c>
      <c r="C371" s="7" t="s">
        <v>745</v>
      </c>
      <c r="D371" s="8" t="s">
        <v>746</v>
      </c>
      <c r="E371" s="9">
        <v>352</v>
      </c>
      <c r="F371" s="7">
        <f t="shared" si="112"/>
        <v>-681</v>
      </c>
      <c r="G371" s="9">
        <f t="shared" si="118"/>
        <v>1033</v>
      </c>
      <c r="H371" s="7">
        <f t="shared" ref="H371:M371" si="127">SUM(H372:H374)</f>
        <v>345</v>
      </c>
      <c r="I371" s="7">
        <f t="shared" si="127"/>
        <v>365</v>
      </c>
      <c r="J371" s="7">
        <f t="shared" si="127"/>
        <v>183</v>
      </c>
      <c r="K371" s="7">
        <f t="shared" si="127"/>
        <v>60</v>
      </c>
      <c r="L371" s="7">
        <f t="shared" si="127"/>
        <v>10</v>
      </c>
      <c r="M371" s="7">
        <f t="shared" si="127"/>
        <v>70</v>
      </c>
    </row>
    <row r="372" spans="1:13" ht="27" customHeight="1" x14ac:dyDescent="0.15">
      <c r="A372" s="7" t="s">
        <v>747</v>
      </c>
      <c r="B372" s="7" t="s">
        <v>748</v>
      </c>
      <c r="C372" s="7" t="s">
        <v>745</v>
      </c>
      <c r="D372" s="8" t="s">
        <v>749</v>
      </c>
      <c r="E372" s="9"/>
      <c r="F372" s="7">
        <f t="shared" si="112"/>
        <v>-168</v>
      </c>
      <c r="G372" s="9">
        <f t="shared" si="118"/>
        <v>168</v>
      </c>
      <c r="H372" s="7">
        <v>0</v>
      </c>
      <c r="I372" s="7">
        <v>0</v>
      </c>
      <c r="J372" s="7">
        <v>168</v>
      </c>
      <c r="K372" s="7">
        <v>0</v>
      </c>
      <c r="L372" s="7">
        <v>0</v>
      </c>
      <c r="M372" s="7">
        <v>0</v>
      </c>
    </row>
    <row r="373" spans="1:13" ht="27" customHeight="1" x14ac:dyDescent="0.15">
      <c r="A373" s="7" t="s">
        <v>196</v>
      </c>
      <c r="B373" s="7" t="s">
        <v>750</v>
      </c>
      <c r="C373" s="7" t="s">
        <v>745</v>
      </c>
      <c r="D373" s="8" t="s">
        <v>751</v>
      </c>
      <c r="E373" s="9"/>
      <c r="F373" s="7">
        <f t="shared" si="112"/>
        <v>-65</v>
      </c>
      <c r="G373" s="9">
        <f t="shared" ref="G373:G389" si="128">SUM(H373:M373)</f>
        <v>65</v>
      </c>
      <c r="H373" s="7">
        <v>15</v>
      </c>
      <c r="I373" s="7">
        <v>15</v>
      </c>
      <c r="J373" s="7">
        <v>15</v>
      </c>
      <c r="K373" s="7">
        <v>10</v>
      </c>
      <c r="L373" s="7">
        <v>10</v>
      </c>
      <c r="M373" s="7">
        <v>0</v>
      </c>
    </row>
    <row r="374" spans="1:13" ht="27" customHeight="1" x14ac:dyDescent="0.15">
      <c r="A374" s="7" t="s">
        <v>196</v>
      </c>
      <c r="B374" s="7" t="s">
        <v>752</v>
      </c>
      <c r="C374" s="7" t="s">
        <v>745</v>
      </c>
      <c r="D374" s="8" t="s">
        <v>753</v>
      </c>
      <c r="E374" s="9"/>
      <c r="F374" s="7">
        <f t="shared" si="112"/>
        <v>-800</v>
      </c>
      <c r="G374" s="9">
        <f t="shared" si="128"/>
        <v>800</v>
      </c>
      <c r="H374" s="7">
        <v>330</v>
      </c>
      <c r="I374" s="7">
        <v>350</v>
      </c>
      <c r="J374" s="7">
        <v>0</v>
      </c>
      <c r="K374" s="7">
        <v>50</v>
      </c>
      <c r="L374" s="7">
        <v>0</v>
      </c>
      <c r="M374" s="7">
        <v>70</v>
      </c>
    </row>
    <row r="375" spans="1:13" ht="27" customHeight="1" x14ac:dyDescent="0.15">
      <c r="A375" s="7" t="s">
        <v>14</v>
      </c>
      <c r="B375" s="7" t="s">
        <v>15</v>
      </c>
      <c r="C375" s="7" t="s">
        <v>754</v>
      </c>
      <c r="D375" s="8" t="s">
        <v>755</v>
      </c>
      <c r="E375" s="9">
        <f>+E376</f>
        <v>300</v>
      </c>
      <c r="F375" s="7">
        <f t="shared" si="112"/>
        <v>-969</v>
      </c>
      <c r="G375" s="9">
        <f t="shared" si="128"/>
        <v>1269</v>
      </c>
      <c r="H375" s="7">
        <f t="shared" ref="H375:M375" si="129">+H376</f>
        <v>657</v>
      </c>
      <c r="I375" s="7">
        <f t="shared" si="129"/>
        <v>336</v>
      </c>
      <c r="J375" s="7">
        <f t="shared" si="129"/>
        <v>236</v>
      </c>
      <c r="K375" s="7">
        <f t="shared" si="129"/>
        <v>28</v>
      </c>
      <c r="L375" s="7">
        <f t="shared" si="129"/>
        <v>12</v>
      </c>
      <c r="M375" s="7">
        <f t="shared" si="129"/>
        <v>0</v>
      </c>
    </row>
    <row r="376" spans="1:13" ht="27" customHeight="1" x14ac:dyDescent="0.15">
      <c r="A376" s="7" t="s">
        <v>14</v>
      </c>
      <c r="B376" s="7" t="s">
        <v>15</v>
      </c>
      <c r="C376" s="7" t="s">
        <v>756</v>
      </c>
      <c r="D376" s="8" t="s">
        <v>757</v>
      </c>
      <c r="E376" s="9">
        <v>300</v>
      </c>
      <c r="F376" s="7">
        <f t="shared" si="112"/>
        <v>-969</v>
      </c>
      <c r="G376" s="9">
        <f t="shared" si="128"/>
        <v>1269</v>
      </c>
      <c r="H376" s="7">
        <f t="shared" ref="H376:M376" si="130">+H377+H378</f>
        <v>657</v>
      </c>
      <c r="I376" s="7">
        <f t="shared" si="130"/>
        <v>336</v>
      </c>
      <c r="J376" s="7">
        <f t="shared" si="130"/>
        <v>236</v>
      </c>
      <c r="K376" s="7">
        <f t="shared" si="130"/>
        <v>28</v>
      </c>
      <c r="L376" s="7">
        <f t="shared" si="130"/>
        <v>12</v>
      </c>
      <c r="M376" s="7">
        <f t="shared" si="130"/>
        <v>0</v>
      </c>
    </row>
    <row r="377" spans="1:13" ht="27" customHeight="1" x14ac:dyDescent="0.15">
      <c r="A377" s="7" t="s">
        <v>758</v>
      </c>
      <c r="B377" s="7" t="s">
        <v>759</v>
      </c>
      <c r="C377" s="7" t="s">
        <v>756</v>
      </c>
      <c r="D377" s="8" t="s">
        <v>760</v>
      </c>
      <c r="E377" s="9"/>
      <c r="F377" s="7">
        <f t="shared" si="112"/>
        <v>-300</v>
      </c>
      <c r="G377" s="9">
        <f t="shared" si="128"/>
        <v>300</v>
      </c>
      <c r="H377" s="7">
        <v>300</v>
      </c>
      <c r="I377" s="7">
        <v>0</v>
      </c>
      <c r="J377" s="7">
        <v>0</v>
      </c>
      <c r="K377" s="7">
        <v>0</v>
      </c>
      <c r="L377" s="7">
        <v>0</v>
      </c>
      <c r="M377" s="7">
        <v>0</v>
      </c>
    </row>
    <row r="378" spans="1:13" ht="27" customHeight="1" x14ac:dyDescent="0.15">
      <c r="A378" s="7" t="s">
        <v>272</v>
      </c>
      <c r="B378" s="7" t="s">
        <v>761</v>
      </c>
      <c r="C378" s="7" t="s">
        <v>756</v>
      </c>
      <c r="D378" s="8" t="s">
        <v>762</v>
      </c>
      <c r="E378" s="9"/>
      <c r="F378" s="7">
        <f t="shared" si="112"/>
        <v>-969</v>
      </c>
      <c r="G378" s="9">
        <f t="shared" si="128"/>
        <v>969</v>
      </c>
      <c r="H378" s="7">
        <v>357</v>
      </c>
      <c r="I378" s="7">
        <v>336</v>
      </c>
      <c r="J378" s="7">
        <v>236</v>
      </c>
      <c r="K378" s="7">
        <v>28</v>
      </c>
      <c r="L378" s="7">
        <v>12</v>
      </c>
      <c r="M378" s="7">
        <v>0</v>
      </c>
    </row>
    <row r="379" spans="1:13" ht="27" customHeight="1" x14ac:dyDescent="0.15">
      <c r="A379" s="7" t="s">
        <v>14</v>
      </c>
      <c r="B379" s="7" t="s">
        <v>15</v>
      </c>
      <c r="C379" s="7" t="s">
        <v>763</v>
      </c>
      <c r="D379" s="8" t="s">
        <v>764</v>
      </c>
      <c r="E379" s="9">
        <f>+E380</f>
        <v>12</v>
      </c>
      <c r="F379" s="7">
        <f t="shared" si="112"/>
        <v>0</v>
      </c>
      <c r="G379" s="9">
        <f t="shared" si="128"/>
        <v>12</v>
      </c>
      <c r="H379" s="7">
        <f t="shared" ref="H379:M379" si="131">+H380</f>
        <v>5</v>
      </c>
      <c r="I379" s="7">
        <f t="shared" si="131"/>
        <v>7</v>
      </c>
      <c r="J379" s="7">
        <f t="shared" si="131"/>
        <v>0</v>
      </c>
      <c r="K379" s="7">
        <f t="shared" si="131"/>
        <v>0</v>
      </c>
      <c r="L379" s="7">
        <f t="shared" si="131"/>
        <v>0</v>
      </c>
      <c r="M379" s="7">
        <f t="shared" si="131"/>
        <v>0</v>
      </c>
    </row>
    <row r="380" spans="1:13" ht="27" customHeight="1" x14ac:dyDescent="0.15">
      <c r="A380" s="7" t="s">
        <v>14</v>
      </c>
      <c r="B380" s="7" t="s">
        <v>15</v>
      </c>
      <c r="C380" s="7" t="s">
        <v>765</v>
      </c>
      <c r="D380" s="8" t="s">
        <v>766</v>
      </c>
      <c r="E380" s="9">
        <v>12</v>
      </c>
      <c r="F380" s="7">
        <f t="shared" si="112"/>
        <v>0</v>
      </c>
      <c r="G380" s="9">
        <f t="shared" si="128"/>
        <v>12</v>
      </c>
      <c r="H380" s="7">
        <f t="shared" ref="H380:M380" si="132">SUM(H381:H382)</f>
        <v>5</v>
      </c>
      <c r="I380" s="7">
        <f t="shared" si="132"/>
        <v>7</v>
      </c>
      <c r="J380" s="7">
        <f t="shared" si="132"/>
        <v>0</v>
      </c>
      <c r="K380" s="7">
        <f t="shared" si="132"/>
        <v>0</v>
      </c>
      <c r="L380" s="7">
        <f t="shared" si="132"/>
        <v>0</v>
      </c>
      <c r="M380" s="7">
        <f t="shared" si="132"/>
        <v>0</v>
      </c>
    </row>
    <row r="381" spans="1:13" ht="27" customHeight="1" x14ac:dyDescent="0.15">
      <c r="A381" s="7" t="s">
        <v>767</v>
      </c>
      <c r="B381" s="7" t="s">
        <v>768</v>
      </c>
      <c r="C381" s="7" t="s">
        <v>765</v>
      </c>
      <c r="D381" s="8" t="s">
        <v>769</v>
      </c>
      <c r="E381" s="9"/>
      <c r="F381" s="7">
        <f t="shared" si="112"/>
        <v>-8</v>
      </c>
      <c r="G381" s="9">
        <f t="shared" si="128"/>
        <v>8</v>
      </c>
      <c r="H381" s="7">
        <v>3</v>
      </c>
      <c r="I381" s="7">
        <v>5</v>
      </c>
      <c r="J381" s="7">
        <v>0</v>
      </c>
      <c r="K381" s="7">
        <v>0</v>
      </c>
      <c r="L381" s="7">
        <v>0</v>
      </c>
      <c r="M381" s="7">
        <v>0</v>
      </c>
    </row>
    <row r="382" spans="1:13" ht="27" customHeight="1" x14ac:dyDescent="0.15">
      <c r="A382" s="7" t="s">
        <v>770</v>
      </c>
      <c r="B382" s="7" t="s">
        <v>771</v>
      </c>
      <c r="C382" s="7" t="s">
        <v>765</v>
      </c>
      <c r="D382" s="8" t="s">
        <v>769</v>
      </c>
      <c r="E382" s="9"/>
      <c r="F382" s="7">
        <f t="shared" si="112"/>
        <v>-4</v>
      </c>
      <c r="G382" s="9">
        <f t="shared" si="128"/>
        <v>4</v>
      </c>
      <c r="H382" s="7">
        <v>2</v>
      </c>
      <c r="I382" s="7">
        <v>2</v>
      </c>
      <c r="J382" s="7">
        <v>0</v>
      </c>
      <c r="K382" s="7">
        <v>0</v>
      </c>
      <c r="L382" s="7">
        <v>0</v>
      </c>
      <c r="M382" s="7">
        <v>0</v>
      </c>
    </row>
    <row r="383" spans="1:13" ht="27" customHeight="1" x14ac:dyDescent="0.15">
      <c r="A383" s="7" t="s">
        <v>14</v>
      </c>
      <c r="B383" s="7" t="s">
        <v>15</v>
      </c>
      <c r="C383" s="7" t="s">
        <v>772</v>
      </c>
      <c r="D383" s="8" t="s">
        <v>773</v>
      </c>
      <c r="E383" s="9">
        <f>+E384</f>
        <v>573</v>
      </c>
      <c r="F383" s="7">
        <f t="shared" si="112"/>
        <v>0</v>
      </c>
      <c r="G383" s="9">
        <f t="shared" si="128"/>
        <v>573</v>
      </c>
      <c r="H383" s="7">
        <f t="shared" ref="H383:M384" si="133">+H384</f>
        <v>212</v>
      </c>
      <c r="I383" s="7">
        <f t="shared" si="133"/>
        <v>190</v>
      </c>
      <c r="J383" s="7">
        <f t="shared" si="133"/>
        <v>171</v>
      </c>
      <c r="K383" s="7">
        <f t="shared" si="133"/>
        <v>0</v>
      </c>
      <c r="L383" s="7">
        <f t="shared" si="133"/>
        <v>0</v>
      </c>
      <c r="M383" s="7">
        <f t="shared" si="133"/>
        <v>0</v>
      </c>
    </row>
    <row r="384" spans="1:13" ht="27" customHeight="1" x14ac:dyDescent="0.15">
      <c r="A384" s="7" t="s">
        <v>14</v>
      </c>
      <c r="B384" s="7" t="s">
        <v>15</v>
      </c>
      <c r="C384" s="7" t="s">
        <v>774</v>
      </c>
      <c r="D384" s="8" t="s">
        <v>775</v>
      </c>
      <c r="E384" s="9">
        <v>573</v>
      </c>
      <c r="F384" s="7">
        <f t="shared" si="112"/>
        <v>0</v>
      </c>
      <c r="G384" s="9">
        <f t="shared" si="128"/>
        <v>573</v>
      </c>
      <c r="H384" s="7">
        <f t="shared" si="133"/>
        <v>212</v>
      </c>
      <c r="I384" s="7">
        <f t="shared" si="133"/>
        <v>190</v>
      </c>
      <c r="J384" s="7">
        <f t="shared" si="133"/>
        <v>171</v>
      </c>
      <c r="K384" s="7">
        <f t="shared" si="133"/>
        <v>0</v>
      </c>
      <c r="L384" s="7">
        <f t="shared" si="133"/>
        <v>0</v>
      </c>
      <c r="M384" s="7">
        <f t="shared" si="133"/>
        <v>0</v>
      </c>
    </row>
    <row r="385" spans="1:13" ht="27" customHeight="1" x14ac:dyDescent="0.15">
      <c r="A385" s="7" t="s">
        <v>767</v>
      </c>
      <c r="B385" s="7" t="s">
        <v>768</v>
      </c>
      <c r="C385" s="7" t="s">
        <v>774</v>
      </c>
      <c r="D385" s="8" t="s">
        <v>769</v>
      </c>
      <c r="E385" s="9"/>
      <c r="F385" s="7">
        <f t="shared" si="112"/>
        <v>-573</v>
      </c>
      <c r="G385" s="9">
        <f t="shared" si="128"/>
        <v>573</v>
      </c>
      <c r="H385" s="7">
        <v>212</v>
      </c>
      <c r="I385" s="7">
        <v>190</v>
      </c>
      <c r="J385" s="7">
        <v>171</v>
      </c>
      <c r="K385" s="7">
        <v>0</v>
      </c>
      <c r="L385" s="7">
        <v>0</v>
      </c>
      <c r="M385" s="7">
        <v>0</v>
      </c>
    </row>
    <row r="386" spans="1:13" ht="27" customHeight="1" x14ac:dyDescent="0.15">
      <c r="A386" s="7" t="s">
        <v>14</v>
      </c>
      <c r="B386" s="7" t="s">
        <v>15</v>
      </c>
      <c r="C386" s="7" t="s">
        <v>776</v>
      </c>
      <c r="D386" s="8" t="s">
        <v>777</v>
      </c>
      <c r="E386" s="9">
        <f>+E387</f>
        <v>8952</v>
      </c>
      <c r="F386" s="7">
        <f t="shared" si="112"/>
        <v>8471</v>
      </c>
      <c r="G386" s="9">
        <f t="shared" si="128"/>
        <v>481</v>
      </c>
      <c r="H386" s="7">
        <f t="shared" ref="H386:M386" si="134">+H387</f>
        <v>300</v>
      </c>
      <c r="I386" s="7">
        <f t="shared" si="134"/>
        <v>181</v>
      </c>
      <c r="J386" s="7">
        <f t="shared" si="134"/>
        <v>0</v>
      </c>
      <c r="K386" s="7">
        <f t="shared" si="134"/>
        <v>0</v>
      </c>
      <c r="L386" s="7">
        <f t="shared" si="134"/>
        <v>0</v>
      </c>
      <c r="M386" s="7">
        <f t="shared" si="134"/>
        <v>0</v>
      </c>
    </row>
    <row r="387" spans="1:13" ht="27" customHeight="1" x14ac:dyDescent="0.15">
      <c r="A387" s="7" t="s">
        <v>14</v>
      </c>
      <c r="B387" s="7" t="s">
        <v>15</v>
      </c>
      <c r="C387" s="7" t="s">
        <v>778</v>
      </c>
      <c r="D387" s="8" t="s">
        <v>779</v>
      </c>
      <c r="E387" s="9">
        <v>8952</v>
      </c>
      <c r="F387" s="7">
        <f t="shared" si="112"/>
        <v>8471</v>
      </c>
      <c r="G387" s="9">
        <f t="shared" si="128"/>
        <v>481</v>
      </c>
      <c r="H387" s="7">
        <f t="shared" ref="H387:M387" si="135">+H388+H389</f>
        <v>300</v>
      </c>
      <c r="I387" s="7">
        <f t="shared" si="135"/>
        <v>181</v>
      </c>
      <c r="J387" s="7">
        <f t="shared" si="135"/>
        <v>0</v>
      </c>
      <c r="K387" s="7">
        <f t="shared" si="135"/>
        <v>0</v>
      </c>
      <c r="L387" s="7">
        <f t="shared" si="135"/>
        <v>0</v>
      </c>
      <c r="M387" s="7">
        <f t="shared" si="135"/>
        <v>0</v>
      </c>
    </row>
    <row r="388" spans="1:13" ht="27" customHeight="1" x14ac:dyDescent="0.15">
      <c r="A388" s="7" t="s">
        <v>539</v>
      </c>
      <c r="B388" s="7" t="s">
        <v>780</v>
      </c>
      <c r="C388" s="7" t="s">
        <v>778</v>
      </c>
      <c r="D388" s="8" t="s">
        <v>781</v>
      </c>
      <c r="E388" s="9"/>
      <c r="F388" s="7">
        <f t="shared" si="112"/>
        <v>-385</v>
      </c>
      <c r="G388" s="9">
        <f t="shared" si="128"/>
        <v>385</v>
      </c>
      <c r="H388" s="7">
        <v>204</v>
      </c>
      <c r="I388" s="7">
        <v>181</v>
      </c>
      <c r="J388" s="7">
        <v>0</v>
      </c>
      <c r="K388" s="7">
        <v>0</v>
      </c>
      <c r="L388" s="7">
        <v>0</v>
      </c>
      <c r="M388" s="7">
        <v>0</v>
      </c>
    </row>
    <row r="389" spans="1:13" ht="27" customHeight="1" x14ac:dyDescent="0.15">
      <c r="A389" s="7" t="s">
        <v>376</v>
      </c>
      <c r="B389" s="7" t="s">
        <v>782</v>
      </c>
      <c r="C389" s="7" t="s">
        <v>778</v>
      </c>
      <c r="D389" s="8" t="s">
        <v>783</v>
      </c>
      <c r="E389" s="9"/>
      <c r="F389" s="7">
        <f t="shared" si="112"/>
        <v>-96</v>
      </c>
      <c r="G389" s="9">
        <f t="shared" si="128"/>
        <v>96</v>
      </c>
      <c r="H389" s="7">
        <v>96</v>
      </c>
      <c r="I389" s="7">
        <v>0</v>
      </c>
      <c r="J389" s="7">
        <v>0</v>
      </c>
      <c r="K389" s="7">
        <v>0</v>
      </c>
      <c r="L389" s="7">
        <v>0</v>
      </c>
      <c r="M389" s="7">
        <v>0</v>
      </c>
    </row>
    <row r="390" spans="1:13" ht="27" customHeight="1" x14ac:dyDescent="0.15">
      <c r="A390" s="7"/>
      <c r="B390" s="7"/>
      <c r="C390" s="7" t="s">
        <v>784</v>
      </c>
      <c r="D390" s="8" t="s">
        <v>785</v>
      </c>
      <c r="E390" s="9">
        <f>+E391</f>
        <v>3590</v>
      </c>
      <c r="F390" s="7">
        <f t="shared" ref="F390:F453" si="136">+E390-G390</f>
        <v>3590</v>
      </c>
      <c r="G390" s="9"/>
      <c r="H390" s="7"/>
      <c r="I390" s="7"/>
      <c r="J390" s="7"/>
      <c r="K390" s="7"/>
      <c r="L390" s="7"/>
      <c r="M390" s="7"/>
    </row>
    <row r="391" spans="1:13" ht="27" customHeight="1" x14ac:dyDescent="0.15">
      <c r="A391" s="7"/>
      <c r="B391" s="7"/>
      <c r="C391" s="7" t="s">
        <v>786</v>
      </c>
      <c r="D391" s="8" t="s">
        <v>787</v>
      </c>
      <c r="E391" s="9">
        <v>3590</v>
      </c>
      <c r="F391" s="7">
        <f t="shared" si="136"/>
        <v>3590</v>
      </c>
      <c r="G391" s="9"/>
      <c r="H391" s="7"/>
      <c r="I391" s="7"/>
      <c r="J391" s="7"/>
      <c r="K391" s="7"/>
      <c r="L391" s="7"/>
      <c r="M391" s="7"/>
    </row>
    <row r="392" spans="1:13" ht="27" customHeight="1" x14ac:dyDescent="0.15">
      <c r="A392" s="7"/>
      <c r="B392" s="7"/>
      <c r="C392" s="7" t="s">
        <v>788</v>
      </c>
      <c r="D392" s="8" t="s">
        <v>789</v>
      </c>
      <c r="E392" s="9">
        <f>+E393</f>
        <v>-7500</v>
      </c>
      <c r="F392" s="7">
        <f t="shared" si="136"/>
        <v>-7500</v>
      </c>
      <c r="G392" s="9"/>
      <c r="H392" s="7"/>
      <c r="I392" s="7"/>
      <c r="J392" s="7"/>
      <c r="K392" s="7"/>
      <c r="L392" s="7"/>
      <c r="M392" s="7"/>
    </row>
    <row r="393" spans="1:13" ht="27" customHeight="1" x14ac:dyDescent="0.15">
      <c r="A393" s="7"/>
      <c r="B393" s="7"/>
      <c r="C393" s="7" t="s">
        <v>790</v>
      </c>
      <c r="D393" s="8" t="s">
        <v>791</v>
      </c>
      <c r="E393" s="9">
        <v>-7500</v>
      </c>
      <c r="F393" s="7">
        <f t="shared" si="136"/>
        <v>-7500</v>
      </c>
      <c r="G393" s="9"/>
      <c r="H393" s="7"/>
      <c r="I393" s="7"/>
      <c r="J393" s="7"/>
      <c r="K393" s="7"/>
      <c r="L393" s="7"/>
      <c r="M393" s="7"/>
    </row>
    <row r="394" spans="1:13" ht="27" customHeight="1" x14ac:dyDescent="0.15">
      <c r="A394" s="7" t="s">
        <v>14</v>
      </c>
      <c r="B394" s="7" t="s">
        <v>15</v>
      </c>
      <c r="C394" s="7" t="s">
        <v>792</v>
      </c>
      <c r="D394" s="8" t="s">
        <v>793</v>
      </c>
      <c r="E394" s="9">
        <f>+E395+E410+E398</f>
        <v>832</v>
      </c>
      <c r="F394" s="7">
        <f t="shared" si="136"/>
        <v>-1319</v>
      </c>
      <c r="G394" s="9">
        <f t="shared" ref="G394:G425" si="137">SUM(H394:M394)</f>
        <v>2151</v>
      </c>
      <c r="H394" s="7">
        <f t="shared" ref="H394:M394" si="138">+H395+H398+H402+H405+H410</f>
        <v>247</v>
      </c>
      <c r="I394" s="7">
        <f t="shared" si="138"/>
        <v>189</v>
      </c>
      <c r="J394" s="7">
        <f t="shared" si="138"/>
        <v>377</v>
      </c>
      <c r="K394" s="7">
        <f t="shared" si="138"/>
        <v>986</v>
      </c>
      <c r="L394" s="7">
        <f t="shared" si="138"/>
        <v>269</v>
      </c>
      <c r="M394" s="7">
        <f t="shared" si="138"/>
        <v>83</v>
      </c>
    </row>
    <row r="395" spans="1:13" ht="27" customHeight="1" x14ac:dyDescent="0.15">
      <c r="A395" s="7" t="s">
        <v>14</v>
      </c>
      <c r="B395" s="7" t="s">
        <v>15</v>
      </c>
      <c r="C395" s="7" t="s">
        <v>794</v>
      </c>
      <c r="D395" s="8" t="s">
        <v>795</v>
      </c>
      <c r="E395" s="9">
        <f>+E396</f>
        <v>159</v>
      </c>
      <c r="F395" s="7">
        <f t="shared" si="136"/>
        <v>1</v>
      </c>
      <c r="G395" s="9">
        <f t="shared" si="137"/>
        <v>158</v>
      </c>
      <c r="H395" s="7">
        <f t="shared" ref="H395:M396" si="139">+H396</f>
        <v>87</v>
      </c>
      <c r="I395" s="7">
        <f t="shared" si="139"/>
        <v>49</v>
      </c>
      <c r="J395" s="7">
        <f t="shared" si="139"/>
        <v>22</v>
      </c>
      <c r="K395" s="7">
        <f t="shared" si="139"/>
        <v>0</v>
      </c>
      <c r="L395" s="7">
        <f t="shared" si="139"/>
        <v>0</v>
      </c>
      <c r="M395" s="7">
        <f t="shared" si="139"/>
        <v>0</v>
      </c>
    </row>
    <row r="396" spans="1:13" ht="27" customHeight="1" x14ac:dyDescent="0.15">
      <c r="A396" s="7" t="s">
        <v>14</v>
      </c>
      <c r="B396" s="7" t="s">
        <v>15</v>
      </c>
      <c r="C396" s="7" t="s">
        <v>796</v>
      </c>
      <c r="D396" s="8" t="s">
        <v>797</v>
      </c>
      <c r="E396" s="9">
        <v>159</v>
      </c>
      <c r="F396" s="7">
        <f t="shared" si="136"/>
        <v>1</v>
      </c>
      <c r="G396" s="9">
        <f t="shared" si="137"/>
        <v>158</v>
      </c>
      <c r="H396" s="7">
        <f t="shared" si="139"/>
        <v>87</v>
      </c>
      <c r="I396" s="7">
        <f t="shared" si="139"/>
        <v>49</v>
      </c>
      <c r="J396" s="7">
        <f>+J397</f>
        <v>22</v>
      </c>
      <c r="K396" s="7">
        <f t="shared" si="139"/>
        <v>0</v>
      </c>
      <c r="L396" s="7">
        <f t="shared" si="139"/>
        <v>0</v>
      </c>
      <c r="M396" s="7">
        <f t="shared" si="139"/>
        <v>0</v>
      </c>
    </row>
    <row r="397" spans="1:13" ht="27" customHeight="1" x14ac:dyDescent="0.15">
      <c r="A397" s="7" t="s">
        <v>729</v>
      </c>
      <c r="B397" s="7" t="s">
        <v>798</v>
      </c>
      <c r="C397" s="7" t="s">
        <v>796</v>
      </c>
      <c r="D397" s="8" t="s">
        <v>799</v>
      </c>
      <c r="E397" s="9"/>
      <c r="F397" s="7">
        <f t="shared" si="136"/>
        <v>-158</v>
      </c>
      <c r="G397" s="9">
        <f t="shared" si="137"/>
        <v>158</v>
      </c>
      <c r="H397" s="7">
        <v>87</v>
      </c>
      <c r="I397" s="7">
        <v>49</v>
      </c>
      <c r="J397" s="7">
        <v>22</v>
      </c>
      <c r="K397" s="7">
        <v>0</v>
      </c>
      <c r="L397" s="7">
        <v>0</v>
      </c>
      <c r="M397" s="7">
        <v>0</v>
      </c>
    </row>
    <row r="398" spans="1:13" ht="27" customHeight="1" x14ac:dyDescent="0.15">
      <c r="A398" s="7" t="s">
        <v>14</v>
      </c>
      <c r="B398" s="7" t="s">
        <v>15</v>
      </c>
      <c r="C398" s="7" t="s">
        <v>800</v>
      </c>
      <c r="D398" s="8" t="s">
        <v>801</v>
      </c>
      <c r="E398" s="9">
        <f>+E399</f>
        <v>100</v>
      </c>
      <c r="F398" s="7">
        <f t="shared" si="136"/>
        <v>-400</v>
      </c>
      <c r="G398" s="9">
        <f t="shared" si="137"/>
        <v>500</v>
      </c>
      <c r="H398" s="7">
        <f t="shared" ref="H398:M398" si="140">+H399</f>
        <v>160</v>
      </c>
      <c r="I398" s="7">
        <f t="shared" si="140"/>
        <v>140</v>
      </c>
      <c r="J398" s="7">
        <f t="shared" si="140"/>
        <v>120</v>
      </c>
      <c r="K398" s="7">
        <f t="shared" si="140"/>
        <v>40</v>
      </c>
      <c r="L398" s="7">
        <f t="shared" si="140"/>
        <v>40</v>
      </c>
      <c r="M398" s="7">
        <f t="shared" si="140"/>
        <v>0</v>
      </c>
    </row>
    <row r="399" spans="1:13" ht="27" customHeight="1" x14ac:dyDescent="0.15">
      <c r="A399" s="7" t="s">
        <v>14</v>
      </c>
      <c r="B399" s="7" t="s">
        <v>15</v>
      </c>
      <c r="C399" s="7" t="s">
        <v>802</v>
      </c>
      <c r="D399" s="8" t="s">
        <v>803</v>
      </c>
      <c r="E399" s="9">
        <v>100</v>
      </c>
      <c r="F399" s="7">
        <f t="shared" si="136"/>
        <v>-400</v>
      </c>
      <c r="G399" s="9">
        <f t="shared" si="137"/>
        <v>500</v>
      </c>
      <c r="H399" s="7">
        <f t="shared" ref="H399:M399" si="141">+H400+H401</f>
        <v>160</v>
      </c>
      <c r="I399" s="7">
        <f t="shared" si="141"/>
        <v>140</v>
      </c>
      <c r="J399" s="7">
        <f t="shared" si="141"/>
        <v>120</v>
      </c>
      <c r="K399" s="7">
        <f t="shared" si="141"/>
        <v>40</v>
      </c>
      <c r="L399" s="7">
        <f t="shared" si="141"/>
        <v>40</v>
      </c>
      <c r="M399" s="7">
        <f t="shared" si="141"/>
        <v>0</v>
      </c>
    </row>
    <row r="400" spans="1:13" ht="27" customHeight="1" x14ac:dyDescent="0.15">
      <c r="A400" s="7" t="s">
        <v>804</v>
      </c>
      <c r="B400" s="7" t="s">
        <v>805</v>
      </c>
      <c r="C400" s="7" t="s">
        <v>802</v>
      </c>
      <c r="D400" s="8" t="s">
        <v>806</v>
      </c>
      <c r="E400" s="9"/>
      <c r="F400" s="7">
        <f t="shared" si="136"/>
        <v>-100</v>
      </c>
      <c r="G400" s="9">
        <f t="shared" si="137"/>
        <v>100</v>
      </c>
      <c r="H400" s="7">
        <v>40</v>
      </c>
      <c r="I400" s="7">
        <v>20</v>
      </c>
      <c r="J400" s="7">
        <v>40</v>
      </c>
      <c r="K400" s="7">
        <v>0</v>
      </c>
      <c r="L400" s="7">
        <v>0</v>
      </c>
      <c r="M400" s="7">
        <v>0</v>
      </c>
    </row>
    <row r="401" spans="1:13" ht="27" customHeight="1" x14ac:dyDescent="0.15">
      <c r="A401" s="7" t="s">
        <v>272</v>
      </c>
      <c r="B401" s="7" t="s">
        <v>807</v>
      </c>
      <c r="C401" s="7" t="s">
        <v>802</v>
      </c>
      <c r="D401" s="8" t="s">
        <v>808</v>
      </c>
      <c r="E401" s="9"/>
      <c r="F401" s="7">
        <f t="shared" si="136"/>
        <v>-400</v>
      </c>
      <c r="G401" s="9">
        <f t="shared" si="137"/>
        <v>400</v>
      </c>
      <c r="H401" s="7">
        <v>120</v>
      </c>
      <c r="I401" s="7">
        <v>120</v>
      </c>
      <c r="J401" s="7">
        <v>80</v>
      </c>
      <c r="K401" s="7">
        <v>40</v>
      </c>
      <c r="L401" s="7">
        <v>40</v>
      </c>
      <c r="M401" s="7">
        <v>0</v>
      </c>
    </row>
    <row r="402" spans="1:13" ht="27" customHeight="1" x14ac:dyDescent="0.15">
      <c r="A402" s="7" t="s">
        <v>14</v>
      </c>
      <c r="B402" s="7" t="s">
        <v>15</v>
      </c>
      <c r="C402" s="7" t="s">
        <v>809</v>
      </c>
      <c r="D402" s="8" t="s">
        <v>810</v>
      </c>
      <c r="E402" s="9"/>
      <c r="F402" s="7">
        <f t="shared" si="136"/>
        <v>-100</v>
      </c>
      <c r="G402" s="9">
        <f t="shared" si="137"/>
        <v>100</v>
      </c>
      <c r="H402" s="7">
        <f t="shared" ref="H402:M403" si="142">+H403</f>
        <v>0</v>
      </c>
      <c r="I402" s="7">
        <f t="shared" si="142"/>
        <v>0</v>
      </c>
      <c r="J402" s="7">
        <f t="shared" si="142"/>
        <v>0</v>
      </c>
      <c r="K402" s="7">
        <f t="shared" si="142"/>
        <v>60</v>
      </c>
      <c r="L402" s="7">
        <f t="shared" si="142"/>
        <v>22</v>
      </c>
      <c r="M402" s="7">
        <f t="shared" si="142"/>
        <v>18</v>
      </c>
    </row>
    <row r="403" spans="1:13" ht="27" customHeight="1" x14ac:dyDescent="0.15">
      <c r="A403" s="7" t="s">
        <v>14</v>
      </c>
      <c r="B403" s="7" t="s">
        <v>15</v>
      </c>
      <c r="C403" s="7" t="s">
        <v>811</v>
      </c>
      <c r="D403" s="8" t="s">
        <v>812</v>
      </c>
      <c r="E403" s="9"/>
      <c r="F403" s="7">
        <f t="shared" si="136"/>
        <v>-100</v>
      </c>
      <c r="G403" s="9">
        <f t="shared" si="137"/>
        <v>100</v>
      </c>
      <c r="H403" s="7">
        <f t="shared" si="142"/>
        <v>0</v>
      </c>
      <c r="I403" s="7">
        <f t="shared" si="142"/>
        <v>0</v>
      </c>
      <c r="J403" s="7">
        <f t="shared" si="142"/>
        <v>0</v>
      </c>
      <c r="K403" s="7">
        <f t="shared" si="142"/>
        <v>60</v>
      </c>
      <c r="L403" s="7">
        <f t="shared" si="142"/>
        <v>22</v>
      </c>
      <c r="M403" s="7">
        <f t="shared" si="142"/>
        <v>18</v>
      </c>
    </row>
    <row r="404" spans="1:13" ht="27" customHeight="1" x14ac:dyDescent="0.15">
      <c r="A404" s="7" t="s">
        <v>813</v>
      </c>
      <c r="B404" s="7" t="s">
        <v>814</v>
      </c>
      <c r="C404" s="7" t="s">
        <v>811</v>
      </c>
      <c r="D404" s="8" t="s">
        <v>815</v>
      </c>
      <c r="E404" s="9"/>
      <c r="F404" s="7">
        <f t="shared" si="136"/>
        <v>-100</v>
      </c>
      <c r="G404" s="9">
        <f t="shared" si="137"/>
        <v>100</v>
      </c>
      <c r="H404" s="7">
        <v>0</v>
      </c>
      <c r="I404" s="7">
        <v>0</v>
      </c>
      <c r="J404" s="7">
        <v>0</v>
      </c>
      <c r="K404" s="7">
        <v>60</v>
      </c>
      <c r="L404" s="7">
        <v>22</v>
      </c>
      <c r="M404" s="7">
        <v>18</v>
      </c>
    </row>
    <row r="405" spans="1:13" ht="27" customHeight="1" x14ac:dyDescent="0.15">
      <c r="A405" s="7" t="s">
        <v>14</v>
      </c>
      <c r="B405" s="7" t="s">
        <v>15</v>
      </c>
      <c r="C405" s="7" t="s">
        <v>816</v>
      </c>
      <c r="D405" s="8" t="s">
        <v>817</v>
      </c>
      <c r="E405" s="9"/>
      <c r="F405" s="7">
        <f t="shared" si="136"/>
        <v>-1059</v>
      </c>
      <c r="G405" s="9">
        <f t="shared" si="137"/>
        <v>1059</v>
      </c>
      <c r="H405" s="7">
        <f t="shared" ref="H405:M405" si="143">+H406</f>
        <v>0</v>
      </c>
      <c r="I405" s="7">
        <f t="shared" si="143"/>
        <v>0</v>
      </c>
      <c r="J405" s="7">
        <f t="shared" si="143"/>
        <v>0</v>
      </c>
      <c r="K405" s="7">
        <f t="shared" si="143"/>
        <v>886</v>
      </c>
      <c r="L405" s="7">
        <f t="shared" si="143"/>
        <v>173</v>
      </c>
      <c r="M405" s="7">
        <f t="shared" si="143"/>
        <v>0</v>
      </c>
    </row>
    <row r="406" spans="1:13" ht="27" customHeight="1" x14ac:dyDescent="0.15">
      <c r="A406" s="7" t="s">
        <v>14</v>
      </c>
      <c r="B406" s="7" t="s">
        <v>15</v>
      </c>
      <c r="C406" s="7" t="s">
        <v>818</v>
      </c>
      <c r="D406" s="8" t="s">
        <v>819</v>
      </c>
      <c r="E406" s="9"/>
      <c r="F406" s="7">
        <f t="shared" si="136"/>
        <v>-1059</v>
      </c>
      <c r="G406" s="9">
        <f t="shared" si="137"/>
        <v>1059</v>
      </c>
      <c r="H406" s="7">
        <f t="shared" ref="H406:M406" si="144">+H407+H408+H409</f>
        <v>0</v>
      </c>
      <c r="I406" s="7">
        <f t="shared" si="144"/>
        <v>0</v>
      </c>
      <c r="J406" s="7">
        <f t="shared" si="144"/>
        <v>0</v>
      </c>
      <c r="K406" s="7">
        <f t="shared" si="144"/>
        <v>886</v>
      </c>
      <c r="L406" s="7">
        <f t="shared" si="144"/>
        <v>173</v>
      </c>
      <c r="M406" s="7">
        <f t="shared" si="144"/>
        <v>0</v>
      </c>
    </row>
    <row r="407" spans="1:13" ht="27" customHeight="1" x14ac:dyDescent="0.15">
      <c r="A407" s="7" t="s">
        <v>820</v>
      </c>
      <c r="B407" s="7" t="s">
        <v>821</v>
      </c>
      <c r="C407" s="7" t="s">
        <v>818</v>
      </c>
      <c r="D407" s="8" t="s">
        <v>822</v>
      </c>
      <c r="E407" s="9"/>
      <c r="F407" s="7">
        <f t="shared" si="136"/>
        <v>-815</v>
      </c>
      <c r="G407" s="9">
        <f t="shared" si="137"/>
        <v>815</v>
      </c>
      <c r="H407" s="7">
        <v>0</v>
      </c>
      <c r="I407" s="7">
        <v>0</v>
      </c>
      <c r="J407" s="7">
        <v>0</v>
      </c>
      <c r="K407" s="7">
        <v>728</v>
      </c>
      <c r="L407" s="7">
        <v>87</v>
      </c>
      <c r="M407" s="7">
        <v>0</v>
      </c>
    </row>
    <row r="408" spans="1:13" ht="27" customHeight="1" x14ac:dyDescent="0.15">
      <c r="A408" s="7" t="s">
        <v>162</v>
      </c>
      <c r="B408" s="7" t="s">
        <v>823</v>
      </c>
      <c r="C408" s="7" t="s">
        <v>818</v>
      </c>
      <c r="D408" s="8" t="s">
        <v>824</v>
      </c>
      <c r="E408" s="9"/>
      <c r="F408" s="7">
        <f t="shared" si="136"/>
        <v>-36</v>
      </c>
      <c r="G408" s="9">
        <f t="shared" si="137"/>
        <v>36</v>
      </c>
      <c r="H408" s="7">
        <v>0</v>
      </c>
      <c r="I408" s="7">
        <v>0</v>
      </c>
      <c r="J408" s="7">
        <v>0</v>
      </c>
      <c r="K408" s="7">
        <v>36</v>
      </c>
      <c r="L408" s="7">
        <v>0</v>
      </c>
      <c r="M408" s="7">
        <v>0</v>
      </c>
    </row>
    <row r="409" spans="1:13" ht="27" customHeight="1" x14ac:dyDescent="0.15">
      <c r="A409" s="7" t="s">
        <v>599</v>
      </c>
      <c r="B409" s="7" t="s">
        <v>825</v>
      </c>
      <c r="C409" s="7" t="s">
        <v>818</v>
      </c>
      <c r="D409" s="8" t="s">
        <v>826</v>
      </c>
      <c r="E409" s="9"/>
      <c r="F409" s="7">
        <f t="shared" si="136"/>
        <v>-208</v>
      </c>
      <c r="G409" s="9">
        <f t="shared" si="137"/>
        <v>208</v>
      </c>
      <c r="H409" s="7">
        <v>0</v>
      </c>
      <c r="I409" s="7">
        <v>0</v>
      </c>
      <c r="J409" s="7">
        <v>0</v>
      </c>
      <c r="K409" s="7">
        <v>122</v>
      </c>
      <c r="L409" s="7">
        <v>86</v>
      </c>
      <c r="M409" s="7">
        <v>0</v>
      </c>
    </row>
    <row r="410" spans="1:13" ht="27" customHeight="1" x14ac:dyDescent="0.15">
      <c r="A410" s="7" t="s">
        <v>14</v>
      </c>
      <c r="B410" s="7" t="s">
        <v>15</v>
      </c>
      <c r="C410" s="7" t="s">
        <v>827</v>
      </c>
      <c r="D410" s="8" t="s">
        <v>828</v>
      </c>
      <c r="E410" s="9">
        <f>+E411</f>
        <v>573</v>
      </c>
      <c r="F410" s="7">
        <f t="shared" si="136"/>
        <v>239</v>
      </c>
      <c r="G410" s="9">
        <f t="shared" si="137"/>
        <v>334</v>
      </c>
      <c r="H410" s="7">
        <f t="shared" ref="H410:M411" si="145">+H411</f>
        <v>0</v>
      </c>
      <c r="I410" s="7">
        <f t="shared" si="145"/>
        <v>0</v>
      </c>
      <c r="J410" s="7">
        <f t="shared" si="145"/>
        <v>235</v>
      </c>
      <c r="K410" s="7">
        <f t="shared" si="145"/>
        <v>0</v>
      </c>
      <c r="L410" s="7">
        <f t="shared" si="145"/>
        <v>34</v>
      </c>
      <c r="M410" s="7">
        <f t="shared" si="145"/>
        <v>65</v>
      </c>
    </row>
    <row r="411" spans="1:13" ht="27" customHeight="1" x14ac:dyDescent="0.15">
      <c r="A411" s="7" t="s">
        <v>14</v>
      </c>
      <c r="B411" s="7" t="s">
        <v>15</v>
      </c>
      <c r="C411" s="7" t="s">
        <v>829</v>
      </c>
      <c r="D411" s="8" t="s">
        <v>830</v>
      </c>
      <c r="E411" s="9">
        <v>573</v>
      </c>
      <c r="F411" s="7">
        <f t="shared" si="136"/>
        <v>239</v>
      </c>
      <c r="G411" s="9">
        <f t="shared" si="137"/>
        <v>334</v>
      </c>
      <c r="H411" s="7">
        <f t="shared" si="145"/>
        <v>0</v>
      </c>
      <c r="I411" s="7">
        <f t="shared" si="145"/>
        <v>0</v>
      </c>
      <c r="J411" s="7">
        <f t="shared" si="145"/>
        <v>235</v>
      </c>
      <c r="K411" s="7">
        <f t="shared" si="145"/>
        <v>0</v>
      </c>
      <c r="L411" s="7">
        <f t="shared" si="145"/>
        <v>34</v>
      </c>
      <c r="M411" s="7">
        <f t="shared" si="145"/>
        <v>65</v>
      </c>
    </row>
    <row r="412" spans="1:13" ht="27" customHeight="1" x14ac:dyDescent="0.15">
      <c r="A412" s="7" t="s">
        <v>831</v>
      </c>
      <c r="B412" s="7" t="s">
        <v>832</v>
      </c>
      <c r="C412" s="7" t="s">
        <v>829</v>
      </c>
      <c r="D412" s="8" t="s">
        <v>833</v>
      </c>
      <c r="E412" s="9"/>
      <c r="F412" s="7">
        <f t="shared" si="136"/>
        <v>-334</v>
      </c>
      <c r="G412" s="9">
        <f t="shared" si="137"/>
        <v>334</v>
      </c>
      <c r="H412" s="7">
        <v>0</v>
      </c>
      <c r="I412" s="7">
        <v>0</v>
      </c>
      <c r="J412" s="7">
        <v>235</v>
      </c>
      <c r="K412" s="7">
        <v>0</v>
      </c>
      <c r="L412" s="7">
        <v>34</v>
      </c>
      <c r="M412" s="7">
        <v>65</v>
      </c>
    </row>
    <row r="413" spans="1:13" ht="27" customHeight="1" x14ac:dyDescent="0.15">
      <c r="A413" s="7" t="s">
        <v>14</v>
      </c>
      <c r="B413" s="7" t="s">
        <v>15</v>
      </c>
      <c r="C413" s="7" t="s">
        <v>834</v>
      </c>
      <c r="D413" s="8" t="s">
        <v>835</v>
      </c>
      <c r="E413" s="7">
        <f>+E414+E440+E463+E485+E497+E506+E512</f>
        <v>24655</v>
      </c>
      <c r="F413" s="7">
        <f t="shared" si="136"/>
        <v>-7793</v>
      </c>
      <c r="G413" s="9">
        <f t="shared" si="137"/>
        <v>32448</v>
      </c>
      <c r="H413" s="7">
        <f t="shared" ref="H413:M413" si="146">+H414+H440+H463+H485+H497+H506+H512</f>
        <v>12443</v>
      </c>
      <c r="I413" s="7">
        <f t="shared" si="146"/>
        <v>13828</v>
      </c>
      <c r="J413" s="7">
        <f t="shared" si="146"/>
        <v>5451</v>
      </c>
      <c r="K413" s="7">
        <f t="shared" si="146"/>
        <v>326</v>
      </c>
      <c r="L413" s="7">
        <f t="shared" si="146"/>
        <v>392</v>
      </c>
      <c r="M413" s="7">
        <f t="shared" si="146"/>
        <v>8</v>
      </c>
    </row>
    <row r="414" spans="1:13" ht="27" customHeight="1" x14ac:dyDescent="0.15">
      <c r="A414" s="7" t="s">
        <v>14</v>
      </c>
      <c r="B414" s="7" t="s">
        <v>15</v>
      </c>
      <c r="C414" s="7" t="s">
        <v>836</v>
      </c>
      <c r="D414" s="8" t="s">
        <v>837</v>
      </c>
      <c r="E414" s="9">
        <f>+E415+E418+E423</f>
        <v>6100</v>
      </c>
      <c r="F414" s="7">
        <f t="shared" si="136"/>
        <v>145</v>
      </c>
      <c r="G414" s="9">
        <f t="shared" si="137"/>
        <v>5955</v>
      </c>
      <c r="H414" s="7">
        <f t="shared" ref="H414:M414" si="147">+H415+H418+H423</f>
        <v>2194</v>
      </c>
      <c r="I414" s="7">
        <f t="shared" si="147"/>
        <v>1954</v>
      </c>
      <c r="J414" s="7">
        <f t="shared" si="147"/>
        <v>1697</v>
      </c>
      <c r="K414" s="7">
        <f t="shared" si="147"/>
        <v>42</v>
      </c>
      <c r="L414" s="7">
        <f t="shared" si="147"/>
        <v>65</v>
      </c>
      <c r="M414" s="7">
        <f t="shared" si="147"/>
        <v>3</v>
      </c>
    </row>
    <row r="415" spans="1:13" ht="27" customHeight="1" x14ac:dyDescent="0.15">
      <c r="A415" s="7" t="s">
        <v>14</v>
      </c>
      <c r="B415" s="7" t="s">
        <v>15</v>
      </c>
      <c r="C415" s="7" t="s">
        <v>838</v>
      </c>
      <c r="D415" s="8" t="s">
        <v>839</v>
      </c>
      <c r="E415" s="9">
        <v>156</v>
      </c>
      <c r="F415" s="7">
        <f t="shared" si="136"/>
        <v>97</v>
      </c>
      <c r="G415" s="9">
        <f t="shared" si="137"/>
        <v>59</v>
      </c>
      <c r="H415" s="7">
        <f t="shared" ref="H415:M415" si="148">+H416+H417</f>
        <v>4</v>
      </c>
      <c r="I415" s="7">
        <f t="shared" si="148"/>
        <v>21</v>
      </c>
      <c r="J415" s="7">
        <f t="shared" si="148"/>
        <v>34</v>
      </c>
      <c r="K415" s="7">
        <f t="shared" si="148"/>
        <v>0</v>
      </c>
      <c r="L415" s="7">
        <f t="shared" si="148"/>
        <v>0</v>
      </c>
      <c r="M415" s="7">
        <f t="shared" si="148"/>
        <v>0</v>
      </c>
    </row>
    <row r="416" spans="1:13" ht="27" customHeight="1" x14ac:dyDescent="0.15">
      <c r="A416" s="7" t="s">
        <v>729</v>
      </c>
      <c r="B416" s="7" t="s">
        <v>840</v>
      </c>
      <c r="C416" s="7" t="s">
        <v>838</v>
      </c>
      <c r="D416" s="8" t="s">
        <v>841</v>
      </c>
      <c r="E416" s="9"/>
      <c r="F416" s="7">
        <f t="shared" si="136"/>
        <v>-17</v>
      </c>
      <c r="G416" s="9">
        <f t="shared" si="137"/>
        <v>17</v>
      </c>
      <c r="H416" s="7">
        <v>4</v>
      </c>
      <c r="I416" s="7">
        <v>0</v>
      </c>
      <c r="J416" s="7">
        <v>13</v>
      </c>
      <c r="K416" s="7">
        <v>0</v>
      </c>
      <c r="L416" s="7">
        <v>0</v>
      </c>
      <c r="M416" s="7">
        <v>0</v>
      </c>
    </row>
    <row r="417" spans="1:13" ht="27" customHeight="1" x14ac:dyDescent="0.15">
      <c r="A417" s="7" t="s">
        <v>376</v>
      </c>
      <c r="B417" s="7" t="s">
        <v>842</v>
      </c>
      <c r="C417" s="7" t="s">
        <v>838</v>
      </c>
      <c r="D417" s="8" t="s">
        <v>843</v>
      </c>
      <c r="E417" s="9"/>
      <c r="F417" s="7">
        <f t="shared" si="136"/>
        <v>-42</v>
      </c>
      <c r="G417" s="9">
        <f t="shared" si="137"/>
        <v>42</v>
      </c>
      <c r="H417" s="7">
        <v>0</v>
      </c>
      <c r="I417" s="7">
        <v>21</v>
      </c>
      <c r="J417" s="7">
        <v>21</v>
      </c>
      <c r="K417" s="7">
        <v>0</v>
      </c>
      <c r="L417" s="7">
        <v>0</v>
      </c>
      <c r="M417" s="7">
        <v>0</v>
      </c>
    </row>
    <row r="418" spans="1:13" ht="27" customHeight="1" x14ac:dyDescent="0.15">
      <c r="A418" s="7" t="s">
        <v>14</v>
      </c>
      <c r="B418" s="7" t="s">
        <v>15</v>
      </c>
      <c r="C418" s="7" t="s">
        <v>844</v>
      </c>
      <c r="D418" s="8" t="s">
        <v>845</v>
      </c>
      <c r="E418" s="9">
        <v>1991</v>
      </c>
      <c r="F418" s="7">
        <f t="shared" si="136"/>
        <v>0</v>
      </c>
      <c r="G418" s="9">
        <f t="shared" si="137"/>
        <v>1991</v>
      </c>
      <c r="H418" s="7">
        <f t="shared" ref="H418:M418" si="149">SUM(H419:H422)</f>
        <v>1099</v>
      </c>
      <c r="I418" s="7">
        <f t="shared" si="149"/>
        <v>751</v>
      </c>
      <c r="J418" s="7">
        <f t="shared" si="149"/>
        <v>100</v>
      </c>
      <c r="K418" s="7">
        <f t="shared" si="149"/>
        <v>19</v>
      </c>
      <c r="L418" s="7">
        <f t="shared" si="149"/>
        <v>22</v>
      </c>
      <c r="M418" s="7">
        <f t="shared" si="149"/>
        <v>0</v>
      </c>
    </row>
    <row r="419" spans="1:13" ht="27" customHeight="1" x14ac:dyDescent="0.15">
      <c r="A419" s="7" t="s">
        <v>758</v>
      </c>
      <c r="B419" s="7" t="s">
        <v>846</v>
      </c>
      <c r="C419" s="7" t="s">
        <v>844</v>
      </c>
      <c r="D419" s="8" t="s">
        <v>847</v>
      </c>
      <c r="E419" s="9"/>
      <c r="F419" s="7">
        <f t="shared" si="136"/>
        <v>-804</v>
      </c>
      <c r="G419" s="9">
        <f t="shared" si="137"/>
        <v>804</v>
      </c>
      <c r="H419" s="7">
        <v>768</v>
      </c>
      <c r="I419" s="7">
        <v>0</v>
      </c>
      <c r="J419" s="7">
        <v>0</v>
      </c>
      <c r="K419" s="7">
        <v>19</v>
      </c>
      <c r="L419" s="7">
        <v>17</v>
      </c>
      <c r="M419" s="7">
        <v>0</v>
      </c>
    </row>
    <row r="420" spans="1:13" ht="27" customHeight="1" x14ac:dyDescent="0.15">
      <c r="A420" s="7" t="s">
        <v>734</v>
      </c>
      <c r="B420" s="7" t="s">
        <v>848</v>
      </c>
      <c r="C420" s="7" t="s">
        <v>844</v>
      </c>
      <c r="D420" s="8" t="s">
        <v>849</v>
      </c>
      <c r="E420" s="9"/>
      <c r="F420" s="7">
        <f t="shared" si="136"/>
        <v>-118</v>
      </c>
      <c r="G420" s="9">
        <f t="shared" si="137"/>
        <v>118</v>
      </c>
      <c r="H420" s="7">
        <v>0</v>
      </c>
      <c r="I420" s="7">
        <v>118</v>
      </c>
      <c r="J420" s="7">
        <v>0</v>
      </c>
      <c r="K420" s="7">
        <v>0</v>
      </c>
      <c r="L420" s="7">
        <v>0</v>
      </c>
      <c r="M420" s="7">
        <v>0</v>
      </c>
    </row>
    <row r="421" spans="1:13" ht="27" customHeight="1" x14ac:dyDescent="0.15">
      <c r="A421" s="7" t="s">
        <v>850</v>
      </c>
      <c r="B421" s="7" t="s">
        <v>851</v>
      </c>
      <c r="C421" s="7" t="s">
        <v>844</v>
      </c>
      <c r="D421" s="8" t="s">
        <v>849</v>
      </c>
      <c r="E421" s="9"/>
      <c r="F421" s="7">
        <f t="shared" si="136"/>
        <v>-787</v>
      </c>
      <c r="G421" s="9">
        <f t="shared" si="137"/>
        <v>787</v>
      </c>
      <c r="H421" s="7">
        <v>314</v>
      </c>
      <c r="I421" s="7">
        <v>373</v>
      </c>
      <c r="J421" s="7">
        <v>100</v>
      </c>
      <c r="K421" s="7">
        <v>0</v>
      </c>
      <c r="L421" s="7">
        <v>0</v>
      </c>
      <c r="M421" s="7">
        <v>0</v>
      </c>
    </row>
    <row r="422" spans="1:13" ht="27" customHeight="1" x14ac:dyDescent="0.15">
      <c r="A422" s="7" t="s">
        <v>376</v>
      </c>
      <c r="B422" s="7" t="s">
        <v>852</v>
      </c>
      <c r="C422" s="7" t="s">
        <v>844</v>
      </c>
      <c r="D422" s="8" t="s">
        <v>849</v>
      </c>
      <c r="E422" s="9"/>
      <c r="F422" s="7">
        <f t="shared" si="136"/>
        <v>-282</v>
      </c>
      <c r="G422" s="9">
        <f t="shared" si="137"/>
        <v>282</v>
      </c>
      <c r="H422" s="7">
        <v>17</v>
      </c>
      <c r="I422" s="7">
        <v>260</v>
      </c>
      <c r="J422" s="7">
        <v>0</v>
      </c>
      <c r="K422" s="7">
        <v>0</v>
      </c>
      <c r="L422" s="7">
        <v>5</v>
      </c>
      <c r="M422" s="7">
        <v>0</v>
      </c>
    </row>
    <row r="423" spans="1:13" ht="27" customHeight="1" x14ac:dyDescent="0.15">
      <c r="A423" s="7" t="s">
        <v>14</v>
      </c>
      <c r="B423" s="7" t="s">
        <v>15</v>
      </c>
      <c r="C423" s="7" t="s">
        <v>853</v>
      </c>
      <c r="D423" s="8" t="s">
        <v>854</v>
      </c>
      <c r="E423" s="9">
        <v>3953</v>
      </c>
      <c r="F423" s="7">
        <f t="shared" si="136"/>
        <v>48</v>
      </c>
      <c r="G423" s="9">
        <f t="shared" si="137"/>
        <v>3905</v>
      </c>
      <c r="H423" s="7">
        <f t="shared" ref="H423:M423" si="150">SUM(H424:H439)</f>
        <v>1091</v>
      </c>
      <c r="I423" s="7">
        <f t="shared" si="150"/>
        <v>1182</v>
      </c>
      <c r="J423" s="7">
        <f t="shared" si="150"/>
        <v>1563</v>
      </c>
      <c r="K423" s="7">
        <f t="shared" si="150"/>
        <v>23</v>
      </c>
      <c r="L423" s="7">
        <f t="shared" si="150"/>
        <v>43</v>
      </c>
      <c r="M423" s="7">
        <f t="shared" si="150"/>
        <v>3</v>
      </c>
    </row>
    <row r="424" spans="1:13" ht="27" customHeight="1" x14ac:dyDescent="0.15">
      <c r="A424" s="7" t="s">
        <v>855</v>
      </c>
      <c r="B424" s="7" t="s">
        <v>856</v>
      </c>
      <c r="C424" s="7" t="s">
        <v>853</v>
      </c>
      <c r="D424" s="8" t="s">
        <v>857</v>
      </c>
      <c r="E424" s="9"/>
      <c r="F424" s="7">
        <f t="shared" si="136"/>
        <v>-90</v>
      </c>
      <c r="G424" s="9">
        <f t="shared" si="137"/>
        <v>90</v>
      </c>
      <c r="H424" s="7">
        <v>0</v>
      </c>
      <c r="I424" s="7">
        <v>0</v>
      </c>
      <c r="J424" s="7">
        <v>90</v>
      </c>
      <c r="K424" s="7">
        <v>0</v>
      </c>
      <c r="L424" s="7">
        <v>0</v>
      </c>
      <c r="M424" s="7">
        <v>0</v>
      </c>
    </row>
    <row r="425" spans="1:13" ht="27" customHeight="1" x14ac:dyDescent="0.15">
      <c r="A425" s="7" t="s">
        <v>855</v>
      </c>
      <c r="B425" s="7" t="s">
        <v>858</v>
      </c>
      <c r="C425" s="7" t="s">
        <v>853</v>
      </c>
      <c r="D425" s="8" t="s">
        <v>859</v>
      </c>
      <c r="E425" s="9"/>
      <c r="F425" s="7">
        <f t="shared" si="136"/>
        <v>-60</v>
      </c>
      <c r="G425" s="9">
        <f t="shared" si="137"/>
        <v>60</v>
      </c>
      <c r="H425" s="7">
        <v>0</v>
      </c>
      <c r="I425" s="7">
        <v>60</v>
      </c>
      <c r="J425" s="7">
        <v>0</v>
      </c>
      <c r="K425" s="7">
        <v>0</v>
      </c>
      <c r="L425" s="7">
        <v>0</v>
      </c>
      <c r="M425" s="7">
        <v>0</v>
      </c>
    </row>
    <row r="426" spans="1:13" ht="27" customHeight="1" x14ac:dyDescent="0.15">
      <c r="A426" s="7" t="s">
        <v>729</v>
      </c>
      <c r="B426" s="7" t="s">
        <v>860</v>
      </c>
      <c r="C426" s="7" t="s">
        <v>853</v>
      </c>
      <c r="D426" s="8" t="s">
        <v>861</v>
      </c>
      <c r="E426" s="9"/>
      <c r="F426" s="7">
        <f t="shared" si="136"/>
        <v>-6</v>
      </c>
      <c r="G426" s="9">
        <f t="shared" ref="G426:G446" si="151">SUM(H426:M426)</f>
        <v>6</v>
      </c>
      <c r="H426" s="7">
        <v>3</v>
      </c>
      <c r="I426" s="7">
        <v>3</v>
      </c>
      <c r="J426" s="7">
        <v>0</v>
      </c>
      <c r="K426" s="7">
        <v>0</v>
      </c>
      <c r="L426" s="7">
        <v>0</v>
      </c>
      <c r="M426" s="7">
        <v>0</v>
      </c>
    </row>
    <row r="427" spans="1:13" ht="27" customHeight="1" x14ac:dyDescent="0.15">
      <c r="A427" s="7" t="s">
        <v>729</v>
      </c>
      <c r="B427" s="7" t="s">
        <v>840</v>
      </c>
      <c r="C427" s="7" t="s">
        <v>853</v>
      </c>
      <c r="D427" s="8" t="s">
        <v>841</v>
      </c>
      <c r="E427" s="9"/>
      <c r="F427" s="7">
        <f t="shared" si="136"/>
        <v>-1019</v>
      </c>
      <c r="G427" s="9">
        <f t="shared" si="151"/>
        <v>1019</v>
      </c>
      <c r="H427" s="7">
        <v>408</v>
      </c>
      <c r="I427" s="7">
        <v>372</v>
      </c>
      <c r="J427" s="7">
        <v>198</v>
      </c>
      <c r="K427" s="7">
        <v>11</v>
      </c>
      <c r="L427" s="7">
        <v>30</v>
      </c>
      <c r="M427" s="7">
        <v>0</v>
      </c>
    </row>
    <row r="428" spans="1:13" ht="27" customHeight="1" x14ac:dyDescent="0.15">
      <c r="A428" s="7" t="s">
        <v>729</v>
      </c>
      <c r="B428" s="7" t="s">
        <v>862</v>
      </c>
      <c r="C428" s="7" t="s">
        <v>853</v>
      </c>
      <c r="D428" s="8" t="s">
        <v>863</v>
      </c>
      <c r="E428" s="9"/>
      <c r="F428" s="7">
        <f t="shared" si="136"/>
        <v>-350</v>
      </c>
      <c r="G428" s="9">
        <f t="shared" si="151"/>
        <v>350</v>
      </c>
      <c r="H428" s="7">
        <v>110</v>
      </c>
      <c r="I428" s="7">
        <v>110</v>
      </c>
      <c r="J428" s="7">
        <v>130</v>
      </c>
      <c r="K428" s="7">
        <v>0</v>
      </c>
      <c r="L428" s="7">
        <v>0</v>
      </c>
      <c r="M428" s="7">
        <v>0</v>
      </c>
    </row>
    <row r="429" spans="1:13" ht="27" customHeight="1" x14ac:dyDescent="0.15">
      <c r="A429" s="7" t="s">
        <v>432</v>
      </c>
      <c r="B429" s="7" t="s">
        <v>864</v>
      </c>
      <c r="C429" s="7" t="s">
        <v>853</v>
      </c>
      <c r="D429" s="8" t="s">
        <v>865</v>
      </c>
      <c r="E429" s="9"/>
      <c r="F429" s="7">
        <f t="shared" si="136"/>
        <v>-30</v>
      </c>
      <c r="G429" s="9">
        <f t="shared" si="151"/>
        <v>30</v>
      </c>
      <c r="H429" s="7">
        <v>0</v>
      </c>
      <c r="I429" s="7">
        <v>0</v>
      </c>
      <c r="J429" s="7">
        <v>30</v>
      </c>
      <c r="K429" s="7">
        <v>0</v>
      </c>
      <c r="L429" s="7">
        <v>0</v>
      </c>
      <c r="M429" s="7">
        <v>0</v>
      </c>
    </row>
    <row r="430" spans="1:13" ht="27" customHeight="1" x14ac:dyDescent="0.15">
      <c r="A430" s="7" t="s">
        <v>866</v>
      </c>
      <c r="B430" s="7" t="s">
        <v>867</v>
      </c>
      <c r="C430" s="7" t="s">
        <v>853</v>
      </c>
      <c r="D430" s="8" t="s">
        <v>868</v>
      </c>
      <c r="E430" s="9"/>
      <c r="F430" s="7">
        <f t="shared" si="136"/>
        <v>-82</v>
      </c>
      <c r="G430" s="9">
        <f t="shared" si="151"/>
        <v>82</v>
      </c>
      <c r="H430" s="7">
        <v>26</v>
      </c>
      <c r="I430" s="7">
        <v>48</v>
      </c>
      <c r="J430" s="7">
        <v>8</v>
      </c>
      <c r="K430" s="7">
        <v>0</v>
      </c>
      <c r="L430" s="7">
        <v>0</v>
      </c>
      <c r="M430" s="7">
        <v>0</v>
      </c>
    </row>
    <row r="431" spans="1:13" ht="27" customHeight="1" x14ac:dyDescent="0.15">
      <c r="A431" s="7" t="s">
        <v>869</v>
      </c>
      <c r="B431" s="7" t="s">
        <v>870</v>
      </c>
      <c r="C431" s="7" t="s">
        <v>853</v>
      </c>
      <c r="D431" s="8" t="s">
        <v>841</v>
      </c>
      <c r="E431" s="9"/>
      <c r="F431" s="7">
        <f t="shared" si="136"/>
        <v>-150</v>
      </c>
      <c r="G431" s="9">
        <f t="shared" si="151"/>
        <v>150</v>
      </c>
      <c r="H431" s="7">
        <v>0</v>
      </c>
      <c r="I431" s="7">
        <v>150</v>
      </c>
      <c r="J431" s="7">
        <v>0</v>
      </c>
      <c r="K431" s="7">
        <v>0</v>
      </c>
      <c r="L431" s="7">
        <v>0</v>
      </c>
      <c r="M431" s="7">
        <v>0</v>
      </c>
    </row>
    <row r="432" spans="1:13" ht="27" customHeight="1" x14ac:dyDescent="0.15">
      <c r="A432" s="7" t="s">
        <v>820</v>
      </c>
      <c r="B432" s="7" t="s">
        <v>871</v>
      </c>
      <c r="C432" s="7" t="s">
        <v>853</v>
      </c>
      <c r="D432" s="8" t="s">
        <v>872</v>
      </c>
      <c r="E432" s="9"/>
      <c r="F432" s="7">
        <f t="shared" si="136"/>
        <v>-30</v>
      </c>
      <c r="G432" s="9">
        <f t="shared" si="151"/>
        <v>30</v>
      </c>
      <c r="H432" s="7">
        <v>0</v>
      </c>
      <c r="I432" s="7">
        <v>0</v>
      </c>
      <c r="J432" s="7">
        <v>30</v>
      </c>
      <c r="K432" s="7">
        <v>0</v>
      </c>
      <c r="L432" s="7">
        <v>0</v>
      </c>
      <c r="M432" s="7">
        <v>0</v>
      </c>
    </row>
    <row r="433" spans="1:13" ht="27" customHeight="1" x14ac:dyDescent="0.15">
      <c r="A433" s="7" t="s">
        <v>287</v>
      </c>
      <c r="B433" s="7" t="s">
        <v>873</v>
      </c>
      <c r="C433" s="7" t="s">
        <v>853</v>
      </c>
      <c r="D433" s="8" t="s">
        <v>874</v>
      </c>
      <c r="E433" s="9"/>
      <c r="F433" s="7">
        <f t="shared" si="136"/>
        <v>-178</v>
      </c>
      <c r="G433" s="9">
        <f t="shared" si="151"/>
        <v>178</v>
      </c>
      <c r="H433" s="7">
        <v>131</v>
      </c>
      <c r="I433" s="7">
        <v>38</v>
      </c>
      <c r="J433" s="7">
        <v>9</v>
      </c>
      <c r="K433" s="7">
        <v>0</v>
      </c>
      <c r="L433" s="7">
        <v>0</v>
      </c>
      <c r="M433" s="7">
        <v>0</v>
      </c>
    </row>
    <row r="434" spans="1:13" ht="27" customHeight="1" x14ac:dyDescent="0.15">
      <c r="A434" s="7" t="s">
        <v>287</v>
      </c>
      <c r="B434" s="7" t="s">
        <v>875</v>
      </c>
      <c r="C434" s="7" t="s">
        <v>853</v>
      </c>
      <c r="D434" s="8" t="s">
        <v>876</v>
      </c>
      <c r="E434" s="9"/>
      <c r="F434" s="7">
        <f t="shared" si="136"/>
        <v>-88</v>
      </c>
      <c r="G434" s="9">
        <f t="shared" si="151"/>
        <v>88</v>
      </c>
      <c r="H434" s="7">
        <v>36</v>
      </c>
      <c r="I434" s="7">
        <v>17</v>
      </c>
      <c r="J434" s="7">
        <v>34</v>
      </c>
      <c r="K434" s="7">
        <v>0</v>
      </c>
      <c r="L434" s="7">
        <v>1</v>
      </c>
      <c r="M434" s="7">
        <v>0</v>
      </c>
    </row>
    <row r="435" spans="1:13" ht="27" customHeight="1" x14ac:dyDescent="0.15">
      <c r="A435" s="7" t="s">
        <v>287</v>
      </c>
      <c r="B435" s="7" t="s">
        <v>877</v>
      </c>
      <c r="C435" s="7" t="s">
        <v>853</v>
      </c>
      <c r="D435" s="8" t="s">
        <v>878</v>
      </c>
      <c r="E435" s="9"/>
      <c r="F435" s="7">
        <f t="shared" si="136"/>
        <v>-37</v>
      </c>
      <c r="G435" s="9">
        <f t="shared" si="151"/>
        <v>37</v>
      </c>
      <c r="H435" s="7">
        <v>15</v>
      </c>
      <c r="I435" s="7">
        <v>7</v>
      </c>
      <c r="J435" s="7">
        <v>14</v>
      </c>
      <c r="K435" s="7">
        <v>0</v>
      </c>
      <c r="L435" s="7">
        <v>1</v>
      </c>
      <c r="M435" s="7">
        <v>0</v>
      </c>
    </row>
    <row r="436" spans="1:13" ht="27" customHeight="1" x14ac:dyDescent="0.15">
      <c r="A436" s="7" t="s">
        <v>287</v>
      </c>
      <c r="B436" s="7" t="s">
        <v>879</v>
      </c>
      <c r="C436" s="7" t="s">
        <v>853</v>
      </c>
      <c r="D436" s="8" t="s">
        <v>849</v>
      </c>
      <c r="E436" s="9"/>
      <c r="F436" s="7">
        <f t="shared" si="136"/>
        <v>-1710</v>
      </c>
      <c r="G436" s="9">
        <f t="shared" si="151"/>
        <v>1710</v>
      </c>
      <c r="H436" s="7">
        <v>328</v>
      </c>
      <c r="I436" s="7">
        <v>362</v>
      </c>
      <c r="J436" s="7">
        <v>1010</v>
      </c>
      <c r="K436" s="7">
        <v>5</v>
      </c>
      <c r="L436" s="7">
        <v>5</v>
      </c>
      <c r="M436" s="7">
        <v>0</v>
      </c>
    </row>
    <row r="437" spans="1:13" ht="27" customHeight="1" x14ac:dyDescent="0.15">
      <c r="A437" s="7" t="s">
        <v>636</v>
      </c>
      <c r="B437" s="7" t="s">
        <v>880</v>
      </c>
      <c r="C437" s="7" t="s">
        <v>853</v>
      </c>
      <c r="D437" s="8" t="s">
        <v>881</v>
      </c>
      <c r="E437" s="9"/>
      <c r="F437" s="7">
        <f t="shared" si="136"/>
        <v>-10</v>
      </c>
      <c r="G437" s="9">
        <f t="shared" si="151"/>
        <v>10</v>
      </c>
      <c r="H437" s="7">
        <v>7</v>
      </c>
      <c r="I437" s="7">
        <v>3</v>
      </c>
      <c r="J437" s="7">
        <v>0</v>
      </c>
      <c r="K437" s="7">
        <v>0</v>
      </c>
      <c r="L437" s="7">
        <v>0</v>
      </c>
      <c r="M437" s="7">
        <v>0</v>
      </c>
    </row>
    <row r="438" spans="1:13" ht="27" customHeight="1" x14ac:dyDescent="0.15">
      <c r="A438" s="7" t="s">
        <v>376</v>
      </c>
      <c r="B438" s="7" t="s">
        <v>852</v>
      </c>
      <c r="C438" s="7" t="s">
        <v>853</v>
      </c>
      <c r="D438" s="8" t="s">
        <v>849</v>
      </c>
      <c r="E438" s="9"/>
      <c r="F438" s="7">
        <f t="shared" si="136"/>
        <v>-15</v>
      </c>
      <c r="G438" s="9">
        <f t="shared" si="151"/>
        <v>15</v>
      </c>
      <c r="H438" s="7">
        <v>15</v>
      </c>
      <c r="I438" s="7">
        <v>0</v>
      </c>
      <c r="J438" s="7">
        <v>0</v>
      </c>
      <c r="K438" s="7">
        <v>0</v>
      </c>
      <c r="L438" s="7">
        <v>0</v>
      </c>
      <c r="M438" s="7">
        <v>0</v>
      </c>
    </row>
    <row r="439" spans="1:13" ht="27" customHeight="1" x14ac:dyDescent="0.15">
      <c r="A439" s="7" t="s">
        <v>290</v>
      </c>
      <c r="B439" s="7" t="s">
        <v>882</v>
      </c>
      <c r="C439" s="7" t="s">
        <v>853</v>
      </c>
      <c r="D439" s="8" t="s">
        <v>883</v>
      </c>
      <c r="E439" s="9"/>
      <c r="F439" s="7">
        <f t="shared" si="136"/>
        <v>-50</v>
      </c>
      <c r="G439" s="9">
        <f t="shared" si="151"/>
        <v>50</v>
      </c>
      <c r="H439" s="7">
        <v>12</v>
      </c>
      <c r="I439" s="7">
        <v>12</v>
      </c>
      <c r="J439" s="7">
        <v>10</v>
      </c>
      <c r="K439" s="7">
        <v>7</v>
      </c>
      <c r="L439" s="7">
        <v>6</v>
      </c>
      <c r="M439" s="7">
        <v>3</v>
      </c>
    </row>
    <row r="440" spans="1:13" ht="27" customHeight="1" x14ac:dyDescent="0.15">
      <c r="A440" s="7" t="s">
        <v>14</v>
      </c>
      <c r="B440" s="7" t="s">
        <v>15</v>
      </c>
      <c r="C440" s="7" t="s">
        <v>884</v>
      </c>
      <c r="D440" s="8" t="s">
        <v>885</v>
      </c>
      <c r="E440" s="9">
        <f>+E441+E443+E447+E448+E453</f>
        <v>3410</v>
      </c>
      <c r="F440" s="7">
        <f t="shared" si="136"/>
        <v>-1549</v>
      </c>
      <c r="G440" s="9">
        <f t="shared" si="151"/>
        <v>4959</v>
      </c>
      <c r="H440" s="7">
        <f t="shared" ref="H440:M440" si="152">+H441+H443+H448+H453</f>
        <v>1718</v>
      </c>
      <c r="I440" s="7">
        <f t="shared" si="152"/>
        <v>2046</v>
      </c>
      <c r="J440" s="7">
        <f t="shared" si="152"/>
        <v>1146</v>
      </c>
      <c r="K440" s="7">
        <f t="shared" si="152"/>
        <v>27</v>
      </c>
      <c r="L440" s="7">
        <f t="shared" si="152"/>
        <v>19</v>
      </c>
      <c r="M440" s="7">
        <f t="shared" si="152"/>
        <v>3</v>
      </c>
    </row>
    <row r="441" spans="1:13" ht="27" customHeight="1" x14ac:dyDescent="0.15">
      <c r="A441" s="7" t="s">
        <v>14</v>
      </c>
      <c r="B441" s="7" t="s">
        <v>15</v>
      </c>
      <c r="C441" s="7" t="s">
        <v>886</v>
      </c>
      <c r="D441" s="8" t="s">
        <v>887</v>
      </c>
      <c r="E441" s="9">
        <v>82</v>
      </c>
      <c r="F441" s="7">
        <f t="shared" si="136"/>
        <v>0</v>
      </c>
      <c r="G441" s="9">
        <f t="shared" si="151"/>
        <v>82</v>
      </c>
      <c r="H441" s="7">
        <f t="shared" ref="H441:M441" si="153">+H442</f>
        <v>20</v>
      </c>
      <c r="I441" s="7">
        <f t="shared" si="153"/>
        <v>20</v>
      </c>
      <c r="J441" s="7">
        <f t="shared" si="153"/>
        <v>42</v>
      </c>
      <c r="K441" s="7">
        <f t="shared" si="153"/>
        <v>0</v>
      </c>
      <c r="L441" s="7">
        <f t="shared" si="153"/>
        <v>0</v>
      </c>
      <c r="M441" s="7">
        <f t="shared" si="153"/>
        <v>0</v>
      </c>
    </row>
    <row r="442" spans="1:13" ht="27" customHeight="1" x14ac:dyDescent="0.15">
      <c r="A442" s="7" t="s">
        <v>287</v>
      </c>
      <c r="B442" s="7" t="s">
        <v>888</v>
      </c>
      <c r="C442" s="7" t="s">
        <v>886</v>
      </c>
      <c r="D442" s="8" t="s">
        <v>889</v>
      </c>
      <c r="E442" s="9"/>
      <c r="F442" s="7">
        <f t="shared" si="136"/>
        <v>-82</v>
      </c>
      <c r="G442" s="9">
        <f t="shared" si="151"/>
        <v>82</v>
      </c>
      <c r="H442" s="7">
        <v>20</v>
      </c>
      <c r="I442" s="7">
        <v>20</v>
      </c>
      <c r="J442" s="7">
        <v>42</v>
      </c>
      <c r="K442" s="7">
        <v>0</v>
      </c>
      <c r="L442" s="7">
        <v>0</v>
      </c>
      <c r="M442" s="7">
        <v>0</v>
      </c>
    </row>
    <row r="443" spans="1:13" ht="27" customHeight="1" x14ac:dyDescent="0.15">
      <c r="A443" s="7" t="s">
        <v>14</v>
      </c>
      <c r="B443" s="7" t="s">
        <v>15</v>
      </c>
      <c r="C443" s="7" t="s">
        <v>890</v>
      </c>
      <c r="D443" s="8" t="s">
        <v>891</v>
      </c>
      <c r="E443" s="9">
        <v>482</v>
      </c>
      <c r="F443" s="7">
        <f t="shared" si="136"/>
        <v>19</v>
      </c>
      <c r="G443" s="9">
        <f t="shared" si="151"/>
        <v>463</v>
      </c>
      <c r="H443" s="7">
        <f t="shared" ref="H443:M443" si="154">SUM(H444:H446)</f>
        <v>123</v>
      </c>
      <c r="I443" s="7">
        <f t="shared" si="154"/>
        <v>312</v>
      </c>
      <c r="J443" s="7">
        <f t="shared" si="154"/>
        <v>28</v>
      </c>
      <c r="K443" s="7">
        <f t="shared" si="154"/>
        <v>0</v>
      </c>
      <c r="L443" s="7">
        <f t="shared" si="154"/>
        <v>0</v>
      </c>
      <c r="M443" s="7">
        <f t="shared" si="154"/>
        <v>0</v>
      </c>
    </row>
    <row r="444" spans="1:13" ht="27" customHeight="1" x14ac:dyDescent="0.15">
      <c r="A444" s="7" t="s">
        <v>767</v>
      </c>
      <c r="B444" s="7" t="s">
        <v>892</v>
      </c>
      <c r="C444" s="7" t="s">
        <v>890</v>
      </c>
      <c r="D444" s="8" t="s">
        <v>889</v>
      </c>
      <c r="E444" s="9"/>
      <c r="F444" s="7">
        <f t="shared" si="136"/>
        <v>-449</v>
      </c>
      <c r="G444" s="9">
        <f t="shared" si="151"/>
        <v>449</v>
      </c>
      <c r="H444" s="7">
        <v>121</v>
      </c>
      <c r="I444" s="7">
        <v>300</v>
      </c>
      <c r="J444" s="7">
        <v>28</v>
      </c>
      <c r="K444" s="7">
        <v>0</v>
      </c>
      <c r="L444" s="7">
        <v>0</v>
      </c>
      <c r="M444" s="7">
        <v>0</v>
      </c>
    </row>
    <row r="445" spans="1:13" ht="27" customHeight="1" x14ac:dyDescent="0.15">
      <c r="A445" s="7" t="s">
        <v>770</v>
      </c>
      <c r="B445" s="7" t="s">
        <v>893</v>
      </c>
      <c r="C445" s="7" t="s">
        <v>890</v>
      </c>
      <c r="D445" s="8" t="s">
        <v>889</v>
      </c>
      <c r="E445" s="9"/>
      <c r="F445" s="7">
        <f t="shared" si="136"/>
        <v>-14</v>
      </c>
      <c r="G445" s="9">
        <f t="shared" si="151"/>
        <v>14</v>
      </c>
      <c r="H445" s="7">
        <v>2</v>
      </c>
      <c r="I445" s="7">
        <v>12</v>
      </c>
      <c r="J445" s="7">
        <v>0</v>
      </c>
      <c r="K445" s="7">
        <v>0</v>
      </c>
      <c r="L445" s="7">
        <v>0</v>
      </c>
      <c r="M445" s="7">
        <v>0</v>
      </c>
    </row>
    <row r="446" spans="1:13" ht="27" customHeight="1" x14ac:dyDescent="0.15">
      <c r="A446" s="7" t="s">
        <v>287</v>
      </c>
      <c r="B446" s="7" t="s">
        <v>888</v>
      </c>
      <c r="C446" s="7" t="s">
        <v>890</v>
      </c>
      <c r="D446" s="8" t="s">
        <v>889</v>
      </c>
      <c r="E446" s="9"/>
      <c r="F446" s="7">
        <f t="shared" si="136"/>
        <v>0</v>
      </c>
      <c r="G446" s="9">
        <f t="shared" si="151"/>
        <v>0</v>
      </c>
      <c r="H446" s="7">
        <v>0</v>
      </c>
      <c r="I446" s="7">
        <v>0</v>
      </c>
      <c r="J446" s="7">
        <v>0</v>
      </c>
      <c r="K446" s="7">
        <v>0</v>
      </c>
      <c r="L446" s="7">
        <v>0</v>
      </c>
      <c r="M446" s="7">
        <v>0</v>
      </c>
    </row>
    <row r="447" spans="1:13" ht="27" customHeight="1" x14ac:dyDescent="0.15">
      <c r="A447" s="7"/>
      <c r="B447" s="7"/>
      <c r="C447" s="7" t="s">
        <v>894</v>
      </c>
      <c r="D447" s="8" t="s">
        <v>895</v>
      </c>
      <c r="E447" s="9">
        <v>12</v>
      </c>
      <c r="F447" s="7">
        <f t="shared" si="136"/>
        <v>12</v>
      </c>
      <c r="G447" s="9"/>
      <c r="H447" s="7"/>
      <c r="I447" s="7"/>
      <c r="J447" s="7"/>
      <c r="K447" s="7"/>
      <c r="L447" s="7"/>
      <c r="M447" s="7"/>
    </row>
    <row r="448" spans="1:13" ht="27" customHeight="1" x14ac:dyDescent="0.15">
      <c r="A448" s="7" t="s">
        <v>14</v>
      </c>
      <c r="B448" s="7" t="s">
        <v>15</v>
      </c>
      <c r="C448" s="7" t="s">
        <v>896</v>
      </c>
      <c r="D448" s="8" t="s">
        <v>897</v>
      </c>
      <c r="E448" s="9">
        <v>10</v>
      </c>
      <c r="F448" s="7">
        <f t="shared" si="136"/>
        <v>-485</v>
      </c>
      <c r="G448" s="9">
        <f t="shared" ref="G448:G479" si="155">SUM(H448:M448)</f>
        <v>495</v>
      </c>
      <c r="H448" s="7">
        <f t="shared" ref="H448:M448" si="156">SUM(H449:H452)</f>
        <v>166</v>
      </c>
      <c r="I448" s="7">
        <f t="shared" si="156"/>
        <v>195</v>
      </c>
      <c r="J448" s="7">
        <f t="shared" si="156"/>
        <v>104</v>
      </c>
      <c r="K448" s="7">
        <f t="shared" si="156"/>
        <v>17</v>
      </c>
      <c r="L448" s="7">
        <f t="shared" si="156"/>
        <v>13</v>
      </c>
      <c r="M448" s="7">
        <f t="shared" si="156"/>
        <v>0</v>
      </c>
    </row>
    <row r="449" spans="1:13" ht="27" customHeight="1" x14ac:dyDescent="0.15">
      <c r="A449" s="7" t="s">
        <v>767</v>
      </c>
      <c r="B449" s="7" t="s">
        <v>892</v>
      </c>
      <c r="C449" s="7" t="s">
        <v>896</v>
      </c>
      <c r="D449" s="8" t="s">
        <v>889</v>
      </c>
      <c r="E449" s="9"/>
      <c r="F449" s="7">
        <f t="shared" si="136"/>
        <v>-10</v>
      </c>
      <c r="G449" s="9">
        <f t="shared" si="155"/>
        <v>10</v>
      </c>
      <c r="H449" s="7">
        <v>10</v>
      </c>
      <c r="I449" s="7">
        <v>0</v>
      </c>
      <c r="J449" s="7">
        <v>0</v>
      </c>
      <c r="K449" s="7">
        <v>0</v>
      </c>
      <c r="L449" s="7">
        <v>0</v>
      </c>
      <c r="M449" s="7">
        <v>0</v>
      </c>
    </row>
    <row r="450" spans="1:13" ht="27" customHeight="1" x14ac:dyDescent="0.15">
      <c r="A450" s="7" t="s">
        <v>898</v>
      </c>
      <c r="B450" s="7" t="s">
        <v>899</v>
      </c>
      <c r="C450" s="7" t="s">
        <v>896</v>
      </c>
      <c r="D450" s="8" t="s">
        <v>900</v>
      </c>
      <c r="E450" s="9"/>
      <c r="F450" s="7">
        <f t="shared" si="136"/>
        <v>-120</v>
      </c>
      <c r="G450" s="9">
        <f t="shared" si="155"/>
        <v>120</v>
      </c>
      <c r="H450" s="7">
        <v>40</v>
      </c>
      <c r="I450" s="7">
        <v>50</v>
      </c>
      <c r="J450" s="7">
        <v>30</v>
      </c>
      <c r="K450" s="7">
        <v>0</v>
      </c>
      <c r="L450" s="7">
        <v>0</v>
      </c>
      <c r="M450" s="7">
        <v>0</v>
      </c>
    </row>
    <row r="451" spans="1:13" ht="27" customHeight="1" x14ac:dyDescent="0.15">
      <c r="A451" s="7" t="s">
        <v>901</v>
      </c>
      <c r="B451" s="7" t="s">
        <v>902</v>
      </c>
      <c r="C451" s="7" t="s">
        <v>896</v>
      </c>
      <c r="D451" s="8" t="s">
        <v>903</v>
      </c>
      <c r="E451" s="9"/>
      <c r="F451" s="7">
        <f t="shared" si="136"/>
        <v>-162</v>
      </c>
      <c r="G451" s="9">
        <f t="shared" si="155"/>
        <v>162</v>
      </c>
      <c r="H451" s="7">
        <v>47</v>
      </c>
      <c r="I451" s="7">
        <v>57</v>
      </c>
      <c r="J451" s="7">
        <v>42</v>
      </c>
      <c r="K451" s="7">
        <v>8</v>
      </c>
      <c r="L451" s="7">
        <v>8</v>
      </c>
      <c r="M451" s="7">
        <v>0</v>
      </c>
    </row>
    <row r="452" spans="1:13" ht="27" customHeight="1" x14ac:dyDescent="0.15">
      <c r="A452" s="7" t="s">
        <v>60</v>
      </c>
      <c r="B452" s="7" t="s">
        <v>904</v>
      </c>
      <c r="C452" s="7" t="s">
        <v>896</v>
      </c>
      <c r="D452" s="8" t="s">
        <v>905</v>
      </c>
      <c r="E452" s="9"/>
      <c r="F452" s="7">
        <f t="shared" si="136"/>
        <v>-203</v>
      </c>
      <c r="G452" s="9">
        <f t="shared" si="155"/>
        <v>203</v>
      </c>
      <c r="H452" s="7">
        <v>69</v>
      </c>
      <c r="I452" s="7">
        <v>88</v>
      </c>
      <c r="J452" s="7">
        <v>32</v>
      </c>
      <c r="K452" s="7">
        <v>9</v>
      </c>
      <c r="L452" s="7">
        <v>5</v>
      </c>
      <c r="M452" s="7">
        <v>0</v>
      </c>
    </row>
    <row r="453" spans="1:13" ht="27" customHeight="1" x14ac:dyDescent="0.15">
      <c r="A453" s="7" t="s">
        <v>14</v>
      </c>
      <c r="B453" s="7" t="s">
        <v>15</v>
      </c>
      <c r="C453" s="7" t="s">
        <v>906</v>
      </c>
      <c r="D453" s="8" t="s">
        <v>907</v>
      </c>
      <c r="E453" s="9">
        <v>2824</v>
      </c>
      <c r="F453" s="7">
        <f t="shared" si="136"/>
        <v>-1095</v>
      </c>
      <c r="G453" s="9">
        <f t="shared" si="155"/>
        <v>3919</v>
      </c>
      <c r="H453" s="7">
        <f t="shared" ref="H453:M453" si="157">SUM(H454:H462)</f>
        <v>1409</v>
      </c>
      <c r="I453" s="7">
        <f t="shared" si="157"/>
        <v>1519</v>
      </c>
      <c r="J453" s="7">
        <f t="shared" si="157"/>
        <v>972</v>
      </c>
      <c r="K453" s="7">
        <f t="shared" si="157"/>
        <v>10</v>
      </c>
      <c r="L453" s="7">
        <f t="shared" si="157"/>
        <v>6</v>
      </c>
      <c r="M453" s="7">
        <f t="shared" si="157"/>
        <v>3</v>
      </c>
    </row>
    <row r="454" spans="1:13" ht="27" customHeight="1" x14ac:dyDescent="0.15">
      <c r="A454" s="7" t="s">
        <v>908</v>
      </c>
      <c r="B454" s="7" t="s">
        <v>909</v>
      </c>
      <c r="C454" s="7" t="s">
        <v>906</v>
      </c>
      <c r="D454" s="8" t="s">
        <v>669</v>
      </c>
      <c r="E454" s="9"/>
      <c r="F454" s="7">
        <f t="shared" ref="F454:F517" si="158">+E454-G454</f>
        <v>-1460</v>
      </c>
      <c r="G454" s="9">
        <f t="shared" si="155"/>
        <v>1460</v>
      </c>
      <c r="H454" s="7">
        <v>780</v>
      </c>
      <c r="I454" s="7">
        <v>320</v>
      </c>
      <c r="J454" s="7">
        <v>360</v>
      </c>
      <c r="K454" s="7">
        <v>0</v>
      </c>
      <c r="L454" s="7">
        <v>0</v>
      </c>
      <c r="M454" s="7">
        <v>0</v>
      </c>
    </row>
    <row r="455" spans="1:13" ht="27" customHeight="1" x14ac:dyDescent="0.15">
      <c r="A455" s="7" t="s">
        <v>855</v>
      </c>
      <c r="B455" s="7" t="s">
        <v>910</v>
      </c>
      <c r="C455" s="7" t="s">
        <v>906</v>
      </c>
      <c r="D455" s="8" t="s">
        <v>911</v>
      </c>
      <c r="E455" s="9"/>
      <c r="F455" s="7">
        <f t="shared" si="158"/>
        <v>-682</v>
      </c>
      <c r="G455" s="9">
        <f t="shared" si="155"/>
        <v>682</v>
      </c>
      <c r="H455" s="7">
        <v>23</v>
      </c>
      <c r="I455" s="7">
        <v>372</v>
      </c>
      <c r="J455" s="7">
        <v>287</v>
      </c>
      <c r="K455" s="7">
        <v>0</v>
      </c>
      <c r="L455" s="7">
        <v>0</v>
      </c>
      <c r="M455" s="7">
        <v>0</v>
      </c>
    </row>
    <row r="456" spans="1:13" ht="27" customHeight="1" x14ac:dyDescent="0.15">
      <c r="A456" s="7" t="s">
        <v>29</v>
      </c>
      <c r="B456" s="7" t="s">
        <v>912</v>
      </c>
      <c r="C456" s="7" t="s">
        <v>906</v>
      </c>
      <c r="D456" s="8" t="s">
        <v>913</v>
      </c>
      <c r="E456" s="9"/>
      <c r="F456" s="7">
        <f t="shared" si="158"/>
        <v>-110</v>
      </c>
      <c r="G456" s="9">
        <f t="shared" si="155"/>
        <v>110</v>
      </c>
      <c r="H456" s="7">
        <v>21</v>
      </c>
      <c r="I456" s="7">
        <v>39</v>
      </c>
      <c r="J456" s="7">
        <v>50</v>
      </c>
      <c r="K456" s="7">
        <v>0</v>
      </c>
      <c r="L456" s="7">
        <v>0</v>
      </c>
      <c r="M456" s="7">
        <v>0</v>
      </c>
    </row>
    <row r="457" spans="1:13" ht="27" customHeight="1" x14ac:dyDescent="0.15">
      <c r="A457" s="7" t="s">
        <v>898</v>
      </c>
      <c r="B457" s="7" t="s">
        <v>914</v>
      </c>
      <c r="C457" s="7" t="s">
        <v>906</v>
      </c>
      <c r="D457" s="8" t="s">
        <v>915</v>
      </c>
      <c r="E457" s="9"/>
      <c r="F457" s="7">
        <f t="shared" si="158"/>
        <v>-36</v>
      </c>
      <c r="G457" s="9">
        <f t="shared" si="155"/>
        <v>36</v>
      </c>
      <c r="H457" s="7">
        <v>14</v>
      </c>
      <c r="I457" s="7">
        <v>11</v>
      </c>
      <c r="J457" s="7">
        <v>11</v>
      </c>
      <c r="K457" s="7">
        <v>0</v>
      </c>
      <c r="L457" s="7">
        <v>0</v>
      </c>
      <c r="M457" s="7">
        <v>0</v>
      </c>
    </row>
    <row r="458" spans="1:13" ht="27" customHeight="1" x14ac:dyDescent="0.15">
      <c r="A458" s="7" t="s">
        <v>898</v>
      </c>
      <c r="B458" s="7" t="s">
        <v>916</v>
      </c>
      <c r="C458" s="7" t="s">
        <v>906</v>
      </c>
      <c r="D458" s="8" t="s">
        <v>917</v>
      </c>
      <c r="E458" s="9"/>
      <c r="F458" s="7">
        <f t="shared" si="158"/>
        <v>-61</v>
      </c>
      <c r="G458" s="9">
        <f t="shared" si="155"/>
        <v>61</v>
      </c>
      <c r="H458" s="7">
        <v>21</v>
      </c>
      <c r="I458" s="7">
        <v>31</v>
      </c>
      <c r="J458" s="7">
        <v>9</v>
      </c>
      <c r="K458" s="7">
        <v>0</v>
      </c>
      <c r="L458" s="7">
        <v>0</v>
      </c>
      <c r="M458" s="7">
        <v>0</v>
      </c>
    </row>
    <row r="459" spans="1:13" ht="27" customHeight="1" x14ac:dyDescent="0.15">
      <c r="A459" s="7" t="s">
        <v>898</v>
      </c>
      <c r="B459" s="7" t="s">
        <v>918</v>
      </c>
      <c r="C459" s="7" t="s">
        <v>906</v>
      </c>
      <c r="D459" s="8" t="s">
        <v>919</v>
      </c>
      <c r="E459" s="9"/>
      <c r="F459" s="7">
        <f t="shared" si="158"/>
        <v>-20</v>
      </c>
      <c r="G459" s="9">
        <f t="shared" si="155"/>
        <v>20</v>
      </c>
      <c r="H459" s="7">
        <v>20</v>
      </c>
      <c r="I459" s="7">
        <v>0</v>
      </c>
      <c r="J459" s="7">
        <v>0</v>
      </c>
      <c r="K459" s="7">
        <v>0</v>
      </c>
      <c r="L459" s="7">
        <v>0</v>
      </c>
      <c r="M459" s="7">
        <v>0</v>
      </c>
    </row>
    <row r="460" spans="1:13" ht="27" customHeight="1" x14ac:dyDescent="0.15">
      <c r="A460" s="7" t="s">
        <v>465</v>
      </c>
      <c r="B460" s="7" t="s">
        <v>920</v>
      </c>
      <c r="C460" s="7" t="s">
        <v>906</v>
      </c>
      <c r="D460" s="8" t="s">
        <v>921</v>
      </c>
      <c r="E460" s="9"/>
      <c r="F460" s="7">
        <f t="shared" si="158"/>
        <v>-1089</v>
      </c>
      <c r="G460" s="9">
        <f t="shared" si="155"/>
        <v>1089</v>
      </c>
      <c r="H460" s="7">
        <v>479</v>
      </c>
      <c r="I460" s="7">
        <v>513</v>
      </c>
      <c r="J460" s="7">
        <v>78</v>
      </c>
      <c r="K460" s="7">
        <v>10</v>
      </c>
      <c r="L460" s="7">
        <v>6</v>
      </c>
      <c r="M460" s="7">
        <v>3</v>
      </c>
    </row>
    <row r="461" spans="1:13" ht="27" customHeight="1" x14ac:dyDescent="0.15">
      <c r="A461" s="7" t="s">
        <v>922</v>
      </c>
      <c r="B461" s="7" t="s">
        <v>923</v>
      </c>
      <c r="C461" s="7" t="s">
        <v>906</v>
      </c>
      <c r="D461" s="8" t="s">
        <v>924</v>
      </c>
      <c r="E461" s="9"/>
      <c r="F461" s="7">
        <f t="shared" si="158"/>
        <v>-350</v>
      </c>
      <c r="G461" s="9">
        <f t="shared" si="155"/>
        <v>350</v>
      </c>
      <c r="H461" s="7">
        <v>0</v>
      </c>
      <c r="I461" s="7">
        <v>200</v>
      </c>
      <c r="J461" s="7">
        <v>150</v>
      </c>
      <c r="K461" s="7">
        <v>0</v>
      </c>
      <c r="L461" s="7">
        <v>0</v>
      </c>
      <c r="M461" s="7">
        <v>0</v>
      </c>
    </row>
    <row r="462" spans="1:13" ht="27" customHeight="1" x14ac:dyDescent="0.15">
      <c r="A462" s="7" t="s">
        <v>287</v>
      </c>
      <c r="B462" s="7" t="s">
        <v>888</v>
      </c>
      <c r="C462" s="7" t="s">
        <v>906</v>
      </c>
      <c r="D462" s="8" t="s">
        <v>889</v>
      </c>
      <c r="E462" s="9"/>
      <c r="F462" s="7">
        <f t="shared" si="158"/>
        <v>-111</v>
      </c>
      <c r="G462" s="9">
        <f t="shared" si="155"/>
        <v>111</v>
      </c>
      <c r="H462" s="7">
        <v>51</v>
      </c>
      <c r="I462" s="7">
        <v>33</v>
      </c>
      <c r="J462" s="7">
        <v>27</v>
      </c>
      <c r="K462" s="7">
        <v>0</v>
      </c>
      <c r="L462" s="7">
        <v>0</v>
      </c>
      <c r="M462" s="7">
        <v>0</v>
      </c>
    </row>
    <row r="463" spans="1:13" ht="27" customHeight="1" x14ac:dyDescent="0.15">
      <c r="A463" s="7" t="s">
        <v>14</v>
      </c>
      <c r="B463" s="7" t="s">
        <v>15</v>
      </c>
      <c r="C463" s="7" t="s">
        <v>925</v>
      </c>
      <c r="D463" s="8" t="s">
        <v>926</v>
      </c>
      <c r="E463" s="9">
        <f>+E464+E468+E472+E474+E476+E478</f>
        <v>10140</v>
      </c>
      <c r="F463" s="7">
        <f t="shared" si="158"/>
        <v>886</v>
      </c>
      <c r="G463" s="9">
        <f t="shared" si="155"/>
        <v>9254</v>
      </c>
      <c r="H463" s="7">
        <f t="shared" ref="H463:M463" si="159">+H464+H466+H468+H470+H472+H474+H476+H478</f>
        <v>3205</v>
      </c>
      <c r="I463" s="7">
        <f t="shared" si="159"/>
        <v>5513</v>
      </c>
      <c r="J463" s="7">
        <f t="shared" si="159"/>
        <v>506</v>
      </c>
      <c r="K463" s="7">
        <f t="shared" si="159"/>
        <v>15</v>
      </c>
      <c r="L463" s="7">
        <f t="shared" si="159"/>
        <v>15</v>
      </c>
      <c r="M463" s="7">
        <f t="shared" si="159"/>
        <v>0</v>
      </c>
    </row>
    <row r="464" spans="1:13" ht="27" customHeight="1" x14ac:dyDescent="0.15">
      <c r="A464" s="7" t="s">
        <v>14</v>
      </c>
      <c r="B464" s="7" t="s">
        <v>15</v>
      </c>
      <c r="C464" s="7" t="s">
        <v>927</v>
      </c>
      <c r="D464" s="8" t="s">
        <v>928</v>
      </c>
      <c r="E464" s="9">
        <v>360</v>
      </c>
      <c r="F464" s="7">
        <f t="shared" si="158"/>
        <v>0</v>
      </c>
      <c r="G464" s="9">
        <f t="shared" si="155"/>
        <v>360</v>
      </c>
      <c r="H464" s="7">
        <f t="shared" ref="H464:M464" si="160">+H465</f>
        <v>60</v>
      </c>
      <c r="I464" s="7">
        <f t="shared" si="160"/>
        <v>80</v>
      </c>
      <c r="J464" s="7">
        <f t="shared" si="160"/>
        <v>220</v>
      </c>
      <c r="K464" s="7">
        <f t="shared" si="160"/>
        <v>0</v>
      </c>
      <c r="L464" s="7">
        <f t="shared" si="160"/>
        <v>0</v>
      </c>
      <c r="M464" s="7">
        <f t="shared" si="160"/>
        <v>0</v>
      </c>
    </row>
    <row r="465" spans="1:13" ht="27" customHeight="1" x14ac:dyDescent="0.15">
      <c r="A465" s="7" t="s">
        <v>432</v>
      </c>
      <c r="B465" s="7" t="s">
        <v>929</v>
      </c>
      <c r="C465" s="7" t="s">
        <v>927</v>
      </c>
      <c r="D465" s="8" t="s">
        <v>930</v>
      </c>
      <c r="E465" s="9"/>
      <c r="F465" s="7">
        <f t="shared" si="158"/>
        <v>-360</v>
      </c>
      <c r="G465" s="9">
        <f t="shared" si="155"/>
        <v>360</v>
      </c>
      <c r="H465" s="7">
        <v>60</v>
      </c>
      <c r="I465" s="7">
        <v>80</v>
      </c>
      <c r="J465" s="7">
        <v>220</v>
      </c>
      <c r="K465" s="7">
        <v>0</v>
      </c>
      <c r="L465" s="7">
        <v>0</v>
      </c>
      <c r="M465" s="7">
        <v>0</v>
      </c>
    </row>
    <row r="466" spans="1:13" ht="27" customHeight="1" x14ac:dyDescent="0.15">
      <c r="A466" s="7" t="s">
        <v>14</v>
      </c>
      <c r="B466" s="7" t="s">
        <v>15</v>
      </c>
      <c r="C466" s="7" t="s">
        <v>931</v>
      </c>
      <c r="D466" s="8" t="s">
        <v>932</v>
      </c>
      <c r="E466" s="9"/>
      <c r="F466" s="7">
        <f t="shared" si="158"/>
        <v>-5</v>
      </c>
      <c r="G466" s="9">
        <f t="shared" si="155"/>
        <v>5</v>
      </c>
      <c r="H466" s="7">
        <f t="shared" ref="H466:M466" si="161">+H467</f>
        <v>5</v>
      </c>
      <c r="I466" s="7">
        <f t="shared" si="161"/>
        <v>0</v>
      </c>
      <c r="J466" s="7">
        <f t="shared" si="161"/>
        <v>0</v>
      </c>
      <c r="K466" s="7">
        <f t="shared" si="161"/>
        <v>0</v>
      </c>
      <c r="L466" s="7">
        <f t="shared" si="161"/>
        <v>0</v>
      </c>
      <c r="M466" s="7">
        <f t="shared" si="161"/>
        <v>0</v>
      </c>
    </row>
    <row r="467" spans="1:13" ht="27" customHeight="1" x14ac:dyDescent="0.15">
      <c r="A467" s="7" t="s">
        <v>933</v>
      </c>
      <c r="B467" s="7" t="s">
        <v>934</v>
      </c>
      <c r="C467" s="7" t="s">
        <v>931</v>
      </c>
      <c r="D467" s="8" t="s">
        <v>935</v>
      </c>
      <c r="E467" s="9"/>
      <c r="F467" s="7">
        <f t="shared" si="158"/>
        <v>-5</v>
      </c>
      <c r="G467" s="9">
        <f t="shared" si="155"/>
        <v>5</v>
      </c>
      <c r="H467" s="7">
        <v>5</v>
      </c>
      <c r="I467" s="7">
        <v>0</v>
      </c>
      <c r="J467" s="7">
        <v>0</v>
      </c>
      <c r="K467" s="7">
        <v>0</v>
      </c>
      <c r="L467" s="7">
        <v>0</v>
      </c>
      <c r="M467" s="7">
        <v>0</v>
      </c>
    </row>
    <row r="468" spans="1:13" ht="27" customHeight="1" x14ac:dyDescent="0.15">
      <c r="A468" s="7" t="s">
        <v>14</v>
      </c>
      <c r="B468" s="7" t="s">
        <v>15</v>
      </c>
      <c r="C468" s="7" t="s">
        <v>936</v>
      </c>
      <c r="D468" s="8" t="s">
        <v>937</v>
      </c>
      <c r="E468" s="9">
        <v>292</v>
      </c>
      <c r="F468" s="7">
        <f t="shared" si="158"/>
        <v>215</v>
      </c>
      <c r="G468" s="9">
        <f t="shared" si="155"/>
        <v>77</v>
      </c>
      <c r="H468" s="7">
        <f t="shared" ref="H468:M468" si="162">+H469</f>
        <v>28</v>
      </c>
      <c r="I468" s="7">
        <f t="shared" si="162"/>
        <v>20</v>
      </c>
      <c r="J468" s="7">
        <f t="shared" si="162"/>
        <v>29</v>
      </c>
      <c r="K468" s="7">
        <f t="shared" si="162"/>
        <v>0</v>
      </c>
      <c r="L468" s="7">
        <f t="shared" si="162"/>
        <v>0</v>
      </c>
      <c r="M468" s="7">
        <f t="shared" si="162"/>
        <v>0</v>
      </c>
    </row>
    <row r="469" spans="1:13" ht="27" customHeight="1" x14ac:dyDescent="0.15">
      <c r="A469" s="7" t="s">
        <v>432</v>
      </c>
      <c r="B469" s="7" t="s">
        <v>929</v>
      </c>
      <c r="C469" s="7" t="s">
        <v>936</v>
      </c>
      <c r="D469" s="8" t="s">
        <v>930</v>
      </c>
      <c r="E469" s="9"/>
      <c r="F469" s="7">
        <f t="shared" si="158"/>
        <v>-77</v>
      </c>
      <c r="G469" s="9">
        <f t="shared" si="155"/>
        <v>77</v>
      </c>
      <c r="H469" s="7">
        <v>28</v>
      </c>
      <c r="I469" s="7">
        <v>20</v>
      </c>
      <c r="J469" s="7">
        <v>29</v>
      </c>
      <c r="K469" s="7">
        <v>0</v>
      </c>
      <c r="L469" s="7">
        <v>0</v>
      </c>
      <c r="M469" s="7">
        <v>0</v>
      </c>
    </row>
    <row r="470" spans="1:13" ht="27" customHeight="1" x14ac:dyDescent="0.15">
      <c r="A470" s="7" t="s">
        <v>14</v>
      </c>
      <c r="B470" s="7" t="s">
        <v>15</v>
      </c>
      <c r="C470" s="7" t="s">
        <v>938</v>
      </c>
      <c r="D470" s="8" t="s">
        <v>939</v>
      </c>
      <c r="E470" s="9"/>
      <c r="F470" s="7">
        <f t="shared" si="158"/>
        <v>-100</v>
      </c>
      <c r="G470" s="9">
        <f t="shared" si="155"/>
        <v>100</v>
      </c>
      <c r="H470" s="7">
        <f t="shared" ref="H470:M470" si="163">+H471</f>
        <v>40</v>
      </c>
      <c r="I470" s="7">
        <f t="shared" si="163"/>
        <v>30</v>
      </c>
      <c r="J470" s="7">
        <f t="shared" si="163"/>
        <v>30</v>
      </c>
      <c r="K470" s="7">
        <f t="shared" si="163"/>
        <v>0</v>
      </c>
      <c r="L470" s="7">
        <f t="shared" si="163"/>
        <v>0</v>
      </c>
      <c r="M470" s="7">
        <f t="shared" si="163"/>
        <v>0</v>
      </c>
    </row>
    <row r="471" spans="1:13" ht="27" customHeight="1" x14ac:dyDescent="0.15">
      <c r="A471" s="7" t="s">
        <v>940</v>
      </c>
      <c r="B471" s="7" t="s">
        <v>941</v>
      </c>
      <c r="C471" s="7" t="s">
        <v>938</v>
      </c>
      <c r="D471" s="8" t="s">
        <v>942</v>
      </c>
      <c r="E471" s="9"/>
      <c r="F471" s="7">
        <f t="shared" si="158"/>
        <v>-100</v>
      </c>
      <c r="G471" s="9">
        <f t="shared" si="155"/>
        <v>100</v>
      </c>
      <c r="H471" s="7">
        <v>40</v>
      </c>
      <c r="I471" s="7">
        <v>30</v>
      </c>
      <c r="J471" s="7">
        <v>30</v>
      </c>
      <c r="K471" s="7">
        <v>0</v>
      </c>
      <c r="L471" s="7">
        <v>0</v>
      </c>
      <c r="M471" s="7">
        <v>0</v>
      </c>
    </row>
    <row r="472" spans="1:13" ht="27" customHeight="1" x14ac:dyDescent="0.15">
      <c r="A472" s="7" t="s">
        <v>14</v>
      </c>
      <c r="B472" s="7" t="s">
        <v>15</v>
      </c>
      <c r="C472" s="7" t="s">
        <v>943</v>
      </c>
      <c r="D472" s="8" t="s">
        <v>944</v>
      </c>
      <c r="E472" s="9">
        <v>8500</v>
      </c>
      <c r="F472" s="7">
        <f t="shared" si="158"/>
        <v>1000</v>
      </c>
      <c r="G472" s="9">
        <f t="shared" si="155"/>
        <v>7500</v>
      </c>
      <c r="H472" s="7">
        <f t="shared" ref="H472:M472" si="164">+H473</f>
        <v>2500</v>
      </c>
      <c r="I472" s="7">
        <f t="shared" si="164"/>
        <v>5000</v>
      </c>
      <c r="J472" s="7">
        <f t="shared" si="164"/>
        <v>0</v>
      </c>
      <c r="K472" s="7">
        <f t="shared" si="164"/>
        <v>0</v>
      </c>
      <c r="L472" s="7">
        <f t="shared" si="164"/>
        <v>0</v>
      </c>
      <c r="M472" s="7">
        <f t="shared" si="164"/>
        <v>0</v>
      </c>
    </row>
    <row r="473" spans="1:13" ht="27" customHeight="1" x14ac:dyDescent="0.15">
      <c r="A473" s="7" t="s">
        <v>321</v>
      </c>
      <c r="B473" s="7" t="s">
        <v>945</v>
      </c>
      <c r="C473" s="7" t="s">
        <v>943</v>
      </c>
      <c r="D473" s="8" t="s">
        <v>930</v>
      </c>
      <c r="E473" s="9"/>
      <c r="F473" s="7">
        <f t="shared" si="158"/>
        <v>-7500</v>
      </c>
      <c r="G473" s="9">
        <f t="shared" si="155"/>
        <v>7500</v>
      </c>
      <c r="H473" s="7">
        <v>2500</v>
      </c>
      <c r="I473" s="7">
        <v>5000</v>
      </c>
      <c r="J473" s="7">
        <v>0</v>
      </c>
      <c r="K473" s="7">
        <v>0</v>
      </c>
      <c r="L473" s="7">
        <v>0</v>
      </c>
      <c r="M473" s="7">
        <v>0</v>
      </c>
    </row>
    <row r="474" spans="1:13" ht="27" customHeight="1" x14ac:dyDescent="0.15">
      <c r="A474" s="7" t="s">
        <v>14</v>
      </c>
      <c r="B474" s="7" t="s">
        <v>15</v>
      </c>
      <c r="C474" s="7" t="s">
        <v>946</v>
      </c>
      <c r="D474" s="8" t="s">
        <v>947</v>
      </c>
      <c r="E474" s="9">
        <v>97</v>
      </c>
      <c r="F474" s="7">
        <f t="shared" si="158"/>
        <v>-1</v>
      </c>
      <c r="G474" s="9">
        <f t="shared" si="155"/>
        <v>98</v>
      </c>
      <c r="H474" s="7">
        <f t="shared" ref="H474:M474" si="165">+H475</f>
        <v>32</v>
      </c>
      <c r="I474" s="7">
        <f t="shared" si="165"/>
        <v>63</v>
      </c>
      <c r="J474" s="7">
        <f t="shared" si="165"/>
        <v>3</v>
      </c>
      <c r="K474" s="7">
        <f t="shared" si="165"/>
        <v>0</v>
      </c>
      <c r="L474" s="7">
        <f t="shared" si="165"/>
        <v>0</v>
      </c>
      <c r="M474" s="7">
        <f t="shared" si="165"/>
        <v>0</v>
      </c>
    </row>
    <row r="475" spans="1:13" ht="27" customHeight="1" x14ac:dyDescent="0.15">
      <c r="A475" s="7" t="s">
        <v>948</v>
      </c>
      <c r="B475" s="7" t="s">
        <v>949</v>
      </c>
      <c r="C475" s="7" t="s">
        <v>946</v>
      </c>
      <c r="D475" s="8" t="s">
        <v>950</v>
      </c>
      <c r="E475" s="9"/>
      <c r="F475" s="7">
        <f t="shared" si="158"/>
        <v>-98</v>
      </c>
      <c r="G475" s="9">
        <f t="shared" si="155"/>
        <v>98</v>
      </c>
      <c r="H475" s="7">
        <v>32</v>
      </c>
      <c r="I475" s="7">
        <v>63</v>
      </c>
      <c r="J475" s="7">
        <v>3</v>
      </c>
      <c r="K475" s="7">
        <v>0</v>
      </c>
      <c r="L475" s="7">
        <v>0</v>
      </c>
      <c r="M475" s="7">
        <v>0</v>
      </c>
    </row>
    <row r="476" spans="1:13" ht="27" customHeight="1" x14ac:dyDescent="0.15">
      <c r="A476" s="7" t="s">
        <v>14</v>
      </c>
      <c r="B476" s="7" t="s">
        <v>15</v>
      </c>
      <c r="C476" s="7" t="s">
        <v>951</v>
      </c>
      <c r="D476" s="8" t="s">
        <v>952</v>
      </c>
      <c r="E476" s="9">
        <v>300</v>
      </c>
      <c r="F476" s="7">
        <f t="shared" si="158"/>
        <v>0</v>
      </c>
      <c r="G476" s="9">
        <f t="shared" si="155"/>
        <v>300</v>
      </c>
      <c r="H476" s="7">
        <f t="shared" ref="H476:M476" si="166">+H477</f>
        <v>100</v>
      </c>
      <c r="I476" s="7">
        <f t="shared" si="166"/>
        <v>100</v>
      </c>
      <c r="J476" s="7">
        <f t="shared" si="166"/>
        <v>100</v>
      </c>
      <c r="K476" s="7">
        <f t="shared" si="166"/>
        <v>0</v>
      </c>
      <c r="L476" s="7">
        <f t="shared" si="166"/>
        <v>0</v>
      </c>
      <c r="M476" s="7">
        <f t="shared" si="166"/>
        <v>0</v>
      </c>
    </row>
    <row r="477" spans="1:13" ht="27" customHeight="1" x14ac:dyDescent="0.15">
      <c r="A477" s="7" t="s">
        <v>260</v>
      </c>
      <c r="B477" s="7" t="s">
        <v>953</v>
      </c>
      <c r="C477" s="7" t="s">
        <v>951</v>
      </c>
      <c r="D477" s="8" t="s">
        <v>954</v>
      </c>
      <c r="E477" s="9"/>
      <c r="F477" s="7">
        <f t="shared" si="158"/>
        <v>-300</v>
      </c>
      <c r="G477" s="9">
        <f t="shared" si="155"/>
        <v>300</v>
      </c>
      <c r="H477" s="7">
        <v>100</v>
      </c>
      <c r="I477" s="7">
        <v>100</v>
      </c>
      <c r="J477" s="7">
        <v>100</v>
      </c>
      <c r="K477" s="7">
        <v>0</v>
      </c>
      <c r="L477" s="7">
        <v>0</v>
      </c>
      <c r="M477" s="7">
        <v>0</v>
      </c>
    </row>
    <row r="478" spans="1:13" ht="27" customHeight="1" x14ac:dyDescent="0.15">
      <c r="A478" s="7" t="s">
        <v>14</v>
      </c>
      <c r="B478" s="7" t="s">
        <v>15</v>
      </c>
      <c r="C478" s="7" t="s">
        <v>955</v>
      </c>
      <c r="D478" s="8" t="s">
        <v>956</v>
      </c>
      <c r="E478" s="9">
        <v>591</v>
      </c>
      <c r="F478" s="7">
        <f t="shared" si="158"/>
        <v>-223</v>
      </c>
      <c r="G478" s="9">
        <f t="shared" si="155"/>
        <v>814</v>
      </c>
      <c r="H478" s="7">
        <f t="shared" ref="H478:M478" si="167">SUM(H479:H484)</f>
        <v>440</v>
      </c>
      <c r="I478" s="7">
        <f t="shared" si="167"/>
        <v>220</v>
      </c>
      <c r="J478" s="7">
        <f t="shared" si="167"/>
        <v>124</v>
      </c>
      <c r="K478" s="7">
        <f t="shared" si="167"/>
        <v>15</v>
      </c>
      <c r="L478" s="7">
        <f t="shared" si="167"/>
        <v>15</v>
      </c>
      <c r="M478" s="7">
        <f t="shared" si="167"/>
        <v>0</v>
      </c>
    </row>
    <row r="479" spans="1:13" ht="27" customHeight="1" x14ac:dyDescent="0.15">
      <c r="A479" s="7" t="s">
        <v>933</v>
      </c>
      <c r="B479" s="7" t="s">
        <v>957</v>
      </c>
      <c r="C479" s="7" t="s">
        <v>955</v>
      </c>
      <c r="D479" s="8" t="s">
        <v>958</v>
      </c>
      <c r="E479" s="9"/>
      <c r="F479" s="7">
        <f t="shared" si="158"/>
        <v>-222</v>
      </c>
      <c r="G479" s="9">
        <f t="shared" si="155"/>
        <v>222</v>
      </c>
      <c r="H479" s="7">
        <v>222</v>
      </c>
      <c r="I479" s="7">
        <v>0</v>
      </c>
      <c r="J479" s="7">
        <v>0</v>
      </c>
      <c r="K479" s="7">
        <v>0</v>
      </c>
      <c r="L479" s="7">
        <v>0</v>
      </c>
      <c r="M479" s="7">
        <v>0</v>
      </c>
    </row>
    <row r="480" spans="1:13" ht="27" customHeight="1" x14ac:dyDescent="0.15">
      <c r="A480" s="7" t="s">
        <v>959</v>
      </c>
      <c r="B480" s="7" t="s">
        <v>960</v>
      </c>
      <c r="C480" s="7" t="s">
        <v>955</v>
      </c>
      <c r="D480" s="8" t="s">
        <v>961</v>
      </c>
      <c r="E480" s="9"/>
      <c r="F480" s="7">
        <f t="shared" si="158"/>
        <v>-403</v>
      </c>
      <c r="G480" s="9">
        <f t="shared" ref="G480:G511" si="168">SUM(H480:M480)</f>
        <v>403</v>
      </c>
      <c r="H480" s="7">
        <v>163</v>
      </c>
      <c r="I480" s="7">
        <v>163</v>
      </c>
      <c r="J480" s="7">
        <v>77</v>
      </c>
      <c r="K480" s="7">
        <v>0</v>
      </c>
      <c r="L480" s="7">
        <v>0</v>
      </c>
      <c r="M480" s="7">
        <v>0</v>
      </c>
    </row>
    <row r="481" spans="1:13" ht="27" customHeight="1" x14ac:dyDescent="0.15">
      <c r="A481" s="7" t="s">
        <v>962</v>
      </c>
      <c r="B481" s="7" t="s">
        <v>963</v>
      </c>
      <c r="C481" s="7" t="s">
        <v>955</v>
      </c>
      <c r="D481" s="8" t="s">
        <v>964</v>
      </c>
      <c r="E481" s="9"/>
      <c r="F481" s="7">
        <f t="shared" si="158"/>
        <v>-30</v>
      </c>
      <c r="G481" s="9">
        <f t="shared" si="168"/>
        <v>30</v>
      </c>
      <c r="H481" s="7">
        <v>10</v>
      </c>
      <c r="I481" s="7">
        <v>10</v>
      </c>
      <c r="J481" s="7">
        <v>10</v>
      </c>
      <c r="K481" s="7">
        <v>0</v>
      </c>
      <c r="L481" s="7">
        <v>0</v>
      </c>
      <c r="M481" s="7">
        <v>0</v>
      </c>
    </row>
    <row r="482" spans="1:13" ht="27" customHeight="1" x14ac:dyDescent="0.15">
      <c r="A482" s="7" t="s">
        <v>962</v>
      </c>
      <c r="B482" s="7" t="s">
        <v>965</v>
      </c>
      <c r="C482" s="7" t="s">
        <v>955</v>
      </c>
      <c r="D482" s="8" t="s">
        <v>843</v>
      </c>
      <c r="E482" s="9"/>
      <c r="F482" s="7">
        <f t="shared" si="158"/>
        <v>-50</v>
      </c>
      <c r="G482" s="9">
        <f t="shared" si="168"/>
        <v>50</v>
      </c>
      <c r="H482" s="7">
        <v>10</v>
      </c>
      <c r="I482" s="7">
        <v>10</v>
      </c>
      <c r="J482" s="7">
        <v>10</v>
      </c>
      <c r="K482" s="7">
        <v>10</v>
      </c>
      <c r="L482" s="7">
        <v>10</v>
      </c>
      <c r="M482" s="7">
        <v>0</v>
      </c>
    </row>
    <row r="483" spans="1:13" ht="27" customHeight="1" x14ac:dyDescent="0.15">
      <c r="A483" s="7" t="s">
        <v>966</v>
      </c>
      <c r="B483" s="7" t="s">
        <v>967</v>
      </c>
      <c r="C483" s="7" t="s">
        <v>955</v>
      </c>
      <c r="D483" s="8" t="s">
        <v>930</v>
      </c>
      <c r="E483" s="9"/>
      <c r="F483" s="7">
        <f t="shared" si="158"/>
        <v>-29</v>
      </c>
      <c r="G483" s="9">
        <f t="shared" si="168"/>
        <v>29</v>
      </c>
      <c r="H483" s="7">
        <v>10</v>
      </c>
      <c r="I483" s="7">
        <v>12</v>
      </c>
      <c r="J483" s="7">
        <v>7</v>
      </c>
      <c r="K483" s="7">
        <v>0</v>
      </c>
      <c r="L483" s="7">
        <v>0</v>
      </c>
      <c r="M483" s="7">
        <v>0</v>
      </c>
    </row>
    <row r="484" spans="1:13" ht="27" customHeight="1" x14ac:dyDescent="0.15">
      <c r="A484" s="7" t="s">
        <v>968</v>
      </c>
      <c r="B484" s="7" t="s">
        <v>969</v>
      </c>
      <c r="C484" s="7" t="s">
        <v>955</v>
      </c>
      <c r="D484" s="8" t="s">
        <v>843</v>
      </c>
      <c r="E484" s="9"/>
      <c r="F484" s="7">
        <f t="shared" si="158"/>
        <v>-80</v>
      </c>
      <c r="G484" s="9">
        <f t="shared" si="168"/>
        <v>80</v>
      </c>
      <c r="H484" s="7">
        <v>25</v>
      </c>
      <c r="I484" s="7">
        <v>25</v>
      </c>
      <c r="J484" s="7">
        <v>20</v>
      </c>
      <c r="K484" s="7">
        <v>5</v>
      </c>
      <c r="L484" s="7">
        <v>5</v>
      </c>
      <c r="M484" s="7">
        <v>0</v>
      </c>
    </row>
    <row r="485" spans="1:13" ht="27" customHeight="1" x14ac:dyDescent="0.15">
      <c r="A485" s="7" t="s">
        <v>14</v>
      </c>
      <c r="B485" s="7" t="s">
        <v>15</v>
      </c>
      <c r="C485" s="7" t="s">
        <v>970</v>
      </c>
      <c r="D485" s="8" t="s">
        <v>971</v>
      </c>
      <c r="E485" s="9">
        <f>+E486+E488+E492</f>
        <v>3057</v>
      </c>
      <c r="F485" s="7">
        <f t="shared" si="158"/>
        <v>-1798</v>
      </c>
      <c r="G485" s="9">
        <f t="shared" si="168"/>
        <v>4855</v>
      </c>
      <c r="H485" s="7">
        <f t="shared" ref="H485:M485" si="169">+H486+H488+H492</f>
        <v>2795</v>
      </c>
      <c r="I485" s="7">
        <f t="shared" si="169"/>
        <v>1392</v>
      </c>
      <c r="J485" s="7">
        <f t="shared" si="169"/>
        <v>618</v>
      </c>
      <c r="K485" s="7">
        <f t="shared" si="169"/>
        <v>0</v>
      </c>
      <c r="L485" s="7">
        <f t="shared" si="169"/>
        <v>48</v>
      </c>
      <c r="M485" s="7">
        <f t="shared" si="169"/>
        <v>2</v>
      </c>
    </row>
    <row r="486" spans="1:13" ht="27" customHeight="1" x14ac:dyDescent="0.15">
      <c r="A486" s="7" t="s">
        <v>14</v>
      </c>
      <c r="B486" s="7" t="s">
        <v>15</v>
      </c>
      <c r="C486" s="7" t="s">
        <v>972</v>
      </c>
      <c r="D486" s="8" t="s">
        <v>973</v>
      </c>
      <c r="E486" s="9">
        <v>2027</v>
      </c>
      <c r="F486" s="7">
        <f t="shared" si="158"/>
        <v>0</v>
      </c>
      <c r="G486" s="9">
        <f t="shared" si="168"/>
        <v>2027</v>
      </c>
      <c r="H486" s="7">
        <f t="shared" ref="H486:M486" si="170">+H487</f>
        <v>1454</v>
      </c>
      <c r="I486" s="7">
        <f t="shared" si="170"/>
        <v>266</v>
      </c>
      <c r="J486" s="7">
        <f t="shared" si="170"/>
        <v>307</v>
      </c>
      <c r="K486" s="7">
        <f t="shared" si="170"/>
        <v>0</v>
      </c>
      <c r="L486" s="7">
        <f t="shared" si="170"/>
        <v>0</v>
      </c>
      <c r="M486" s="7">
        <f t="shared" si="170"/>
        <v>0</v>
      </c>
    </row>
    <row r="487" spans="1:13" ht="27" customHeight="1" x14ac:dyDescent="0.15">
      <c r="A487" s="7" t="s">
        <v>974</v>
      </c>
      <c r="B487" s="7" t="s">
        <v>975</v>
      </c>
      <c r="C487" s="7" t="s">
        <v>972</v>
      </c>
      <c r="D487" s="8" t="s">
        <v>976</v>
      </c>
      <c r="E487" s="9"/>
      <c r="F487" s="7">
        <f t="shared" si="158"/>
        <v>-2027</v>
      </c>
      <c r="G487" s="9">
        <f t="shared" si="168"/>
        <v>2027</v>
      </c>
      <c r="H487" s="7">
        <v>1454</v>
      </c>
      <c r="I487" s="7">
        <v>266</v>
      </c>
      <c r="J487" s="7">
        <v>307</v>
      </c>
      <c r="K487" s="7">
        <v>0</v>
      </c>
      <c r="L487" s="7">
        <v>0</v>
      </c>
      <c r="M487" s="7">
        <v>0</v>
      </c>
    </row>
    <row r="488" spans="1:13" ht="27" customHeight="1" x14ac:dyDescent="0.15">
      <c r="A488" s="7" t="s">
        <v>14</v>
      </c>
      <c r="B488" s="7" t="s">
        <v>15</v>
      </c>
      <c r="C488" s="7" t="s">
        <v>977</v>
      </c>
      <c r="D488" s="8" t="s">
        <v>978</v>
      </c>
      <c r="E488" s="9">
        <v>338</v>
      </c>
      <c r="F488" s="7">
        <f t="shared" si="158"/>
        <v>1</v>
      </c>
      <c r="G488" s="9">
        <f t="shared" si="168"/>
        <v>337</v>
      </c>
      <c r="H488" s="7">
        <f t="shared" ref="H488:M488" si="171">+H489+H491+H490</f>
        <v>154</v>
      </c>
      <c r="I488" s="7">
        <v>131</v>
      </c>
      <c r="J488" s="7">
        <v>42</v>
      </c>
      <c r="K488" s="7">
        <f t="shared" si="171"/>
        <v>0</v>
      </c>
      <c r="L488" s="7">
        <v>8</v>
      </c>
      <c r="M488" s="7">
        <f t="shared" si="171"/>
        <v>2</v>
      </c>
    </row>
    <row r="489" spans="1:13" ht="27" customHeight="1" x14ac:dyDescent="0.15">
      <c r="A489" s="7" t="s">
        <v>371</v>
      </c>
      <c r="B489" s="7" t="s">
        <v>979</v>
      </c>
      <c r="C489" s="7" t="s">
        <v>977</v>
      </c>
      <c r="D489" s="8" t="s">
        <v>980</v>
      </c>
      <c r="E489" s="9"/>
      <c r="F489" s="7">
        <f t="shared" si="158"/>
        <v>-260</v>
      </c>
      <c r="G489" s="9">
        <f t="shared" si="168"/>
        <v>260</v>
      </c>
      <c r="H489" s="7">
        <v>117</v>
      </c>
      <c r="I489" s="7">
        <v>91</v>
      </c>
      <c r="J489" s="7">
        <v>42</v>
      </c>
      <c r="K489" s="7">
        <v>0</v>
      </c>
      <c r="L489" s="7">
        <v>8</v>
      </c>
      <c r="M489" s="7">
        <v>2</v>
      </c>
    </row>
    <row r="490" spans="1:13" ht="27" customHeight="1" x14ac:dyDescent="0.15">
      <c r="A490" s="7" t="s">
        <v>636</v>
      </c>
      <c r="B490" s="7" t="s">
        <v>981</v>
      </c>
      <c r="C490" s="7" t="s">
        <v>977</v>
      </c>
      <c r="D490" s="8" t="s">
        <v>982</v>
      </c>
      <c r="E490" s="9"/>
      <c r="F490" s="7">
        <f t="shared" si="158"/>
        <v>-112</v>
      </c>
      <c r="G490" s="9">
        <f t="shared" si="168"/>
        <v>112</v>
      </c>
      <c r="H490" s="7">
        <v>59</v>
      </c>
      <c r="I490" s="7">
        <v>49</v>
      </c>
      <c r="J490" s="7">
        <v>3</v>
      </c>
      <c r="K490" s="7">
        <v>0</v>
      </c>
      <c r="L490" s="7">
        <v>1</v>
      </c>
      <c r="M490" s="7">
        <v>0</v>
      </c>
    </row>
    <row r="491" spans="1:13" ht="27" customHeight="1" x14ac:dyDescent="0.15">
      <c r="A491" s="7" t="s">
        <v>983</v>
      </c>
      <c r="B491" s="7" t="s">
        <v>984</v>
      </c>
      <c r="C491" s="7" t="s">
        <v>977</v>
      </c>
      <c r="D491" s="8" t="s">
        <v>985</v>
      </c>
      <c r="E491" s="9"/>
      <c r="F491" s="7">
        <f t="shared" si="158"/>
        <v>34</v>
      </c>
      <c r="G491" s="9">
        <f t="shared" si="168"/>
        <v>-34</v>
      </c>
      <c r="H491" s="7">
        <v>-22</v>
      </c>
      <c r="I491" s="7">
        <v>-9</v>
      </c>
      <c r="J491" s="7">
        <v>-3</v>
      </c>
      <c r="K491" s="7">
        <v>0</v>
      </c>
      <c r="L491" s="7">
        <v>0</v>
      </c>
      <c r="M491" s="7">
        <v>0</v>
      </c>
    </row>
    <row r="492" spans="1:13" ht="27" customHeight="1" x14ac:dyDescent="0.15">
      <c r="A492" s="7" t="s">
        <v>14</v>
      </c>
      <c r="B492" s="7" t="s">
        <v>15</v>
      </c>
      <c r="C492" s="7" t="s">
        <v>986</v>
      </c>
      <c r="D492" s="8" t="s">
        <v>987</v>
      </c>
      <c r="E492" s="9">
        <v>692</v>
      </c>
      <c r="F492" s="7">
        <f t="shared" si="158"/>
        <v>-1799</v>
      </c>
      <c r="G492" s="9">
        <f t="shared" si="168"/>
        <v>2491</v>
      </c>
      <c r="H492" s="7">
        <f t="shared" ref="H492:M492" si="172">SUM(H493:H496)</f>
        <v>1187</v>
      </c>
      <c r="I492" s="7">
        <f t="shared" si="172"/>
        <v>995</v>
      </c>
      <c r="J492" s="7">
        <f t="shared" si="172"/>
        <v>269</v>
      </c>
      <c r="K492" s="7">
        <f t="shared" si="172"/>
        <v>0</v>
      </c>
      <c r="L492" s="7">
        <f t="shared" si="172"/>
        <v>40</v>
      </c>
      <c r="M492" s="7">
        <f t="shared" si="172"/>
        <v>0</v>
      </c>
    </row>
    <row r="493" spans="1:13" ht="27" customHeight="1" x14ac:dyDescent="0.15">
      <c r="A493" s="7" t="s">
        <v>988</v>
      </c>
      <c r="B493" s="7" t="s">
        <v>989</v>
      </c>
      <c r="C493" s="7" t="s">
        <v>986</v>
      </c>
      <c r="D493" s="8" t="s">
        <v>669</v>
      </c>
      <c r="E493" s="9"/>
      <c r="F493" s="7">
        <f t="shared" si="158"/>
        <v>-491</v>
      </c>
      <c r="G493" s="9">
        <f t="shared" si="168"/>
        <v>491</v>
      </c>
      <c r="H493" s="7">
        <v>356</v>
      </c>
      <c r="I493" s="7">
        <v>128</v>
      </c>
      <c r="J493" s="7">
        <v>7</v>
      </c>
      <c r="K493" s="7">
        <v>0</v>
      </c>
      <c r="L493" s="7">
        <v>0</v>
      </c>
      <c r="M493" s="7">
        <v>0</v>
      </c>
    </row>
    <row r="494" spans="1:13" ht="27" customHeight="1" x14ac:dyDescent="0.15">
      <c r="A494" s="7" t="s">
        <v>990</v>
      </c>
      <c r="B494" s="7" t="s">
        <v>991</v>
      </c>
      <c r="C494" s="7" t="s">
        <v>986</v>
      </c>
      <c r="D494" s="8" t="s">
        <v>992</v>
      </c>
      <c r="E494" s="9"/>
      <c r="F494" s="7">
        <f t="shared" si="158"/>
        <v>-1138</v>
      </c>
      <c r="G494" s="9">
        <f t="shared" si="168"/>
        <v>1138</v>
      </c>
      <c r="H494" s="7">
        <v>339</v>
      </c>
      <c r="I494" s="7">
        <v>575</v>
      </c>
      <c r="J494" s="7">
        <v>192</v>
      </c>
      <c r="K494" s="7">
        <v>0</v>
      </c>
      <c r="L494" s="7">
        <v>32</v>
      </c>
      <c r="M494" s="7">
        <v>0</v>
      </c>
    </row>
    <row r="495" spans="1:13" ht="27" customHeight="1" x14ac:dyDescent="0.15">
      <c r="A495" s="7" t="s">
        <v>758</v>
      </c>
      <c r="B495" s="7" t="s">
        <v>993</v>
      </c>
      <c r="C495" s="7" t="s">
        <v>986</v>
      </c>
      <c r="D495" s="8" t="s">
        <v>994</v>
      </c>
      <c r="E495" s="9"/>
      <c r="F495" s="7">
        <f t="shared" si="158"/>
        <v>-200</v>
      </c>
      <c r="G495" s="9">
        <f t="shared" si="168"/>
        <v>200</v>
      </c>
      <c r="H495" s="7">
        <v>200</v>
      </c>
      <c r="I495" s="7">
        <v>0</v>
      </c>
      <c r="J495" s="7">
        <v>0</v>
      </c>
      <c r="K495" s="7">
        <v>0</v>
      </c>
      <c r="L495" s="7">
        <v>0</v>
      </c>
      <c r="M495" s="7">
        <v>0</v>
      </c>
    </row>
    <row r="496" spans="1:13" ht="27" customHeight="1" x14ac:dyDescent="0.15">
      <c r="A496" s="7" t="s">
        <v>758</v>
      </c>
      <c r="B496" s="7" t="s">
        <v>995</v>
      </c>
      <c r="C496" s="7" t="s">
        <v>986</v>
      </c>
      <c r="D496" s="8" t="s">
        <v>996</v>
      </c>
      <c r="E496" s="9"/>
      <c r="F496" s="7">
        <f t="shared" si="158"/>
        <v>-662</v>
      </c>
      <c r="G496" s="9">
        <f t="shared" si="168"/>
        <v>662</v>
      </c>
      <c r="H496" s="7">
        <v>292</v>
      </c>
      <c r="I496" s="7">
        <v>292</v>
      </c>
      <c r="J496" s="7">
        <v>70</v>
      </c>
      <c r="K496" s="7">
        <v>0</v>
      </c>
      <c r="L496" s="7">
        <v>8</v>
      </c>
      <c r="M496" s="7">
        <v>0</v>
      </c>
    </row>
    <row r="497" spans="1:13" ht="27" customHeight="1" x14ac:dyDescent="0.15">
      <c r="A497" s="7" t="s">
        <v>14</v>
      </c>
      <c r="B497" s="7" t="s">
        <v>15</v>
      </c>
      <c r="C497" s="7" t="s">
        <v>997</v>
      </c>
      <c r="D497" s="8" t="s">
        <v>998</v>
      </c>
      <c r="E497" s="9">
        <f>+E498+E502</f>
        <v>560</v>
      </c>
      <c r="F497" s="7">
        <f t="shared" si="158"/>
        <v>-12</v>
      </c>
      <c r="G497" s="9">
        <f t="shared" si="168"/>
        <v>572</v>
      </c>
      <c r="H497" s="7">
        <f t="shared" ref="H497:M497" si="173">+H498+H502</f>
        <v>572</v>
      </c>
      <c r="I497" s="7">
        <f t="shared" si="173"/>
        <v>0</v>
      </c>
      <c r="J497" s="7">
        <f t="shared" si="173"/>
        <v>0</v>
      </c>
      <c r="K497" s="7">
        <f t="shared" si="173"/>
        <v>0</v>
      </c>
      <c r="L497" s="7">
        <f t="shared" si="173"/>
        <v>0</v>
      </c>
      <c r="M497" s="7">
        <f t="shared" si="173"/>
        <v>0</v>
      </c>
    </row>
    <row r="498" spans="1:13" ht="27" customHeight="1" x14ac:dyDescent="0.15">
      <c r="A498" s="7" t="s">
        <v>14</v>
      </c>
      <c r="B498" s="7" t="s">
        <v>15</v>
      </c>
      <c r="C498" s="7" t="s">
        <v>999</v>
      </c>
      <c r="D498" s="8" t="s">
        <v>1000</v>
      </c>
      <c r="E498" s="9">
        <v>420</v>
      </c>
      <c r="F498" s="7">
        <f t="shared" si="158"/>
        <v>-9</v>
      </c>
      <c r="G498" s="9">
        <f t="shared" si="168"/>
        <v>429</v>
      </c>
      <c r="H498" s="7">
        <f t="shared" ref="H498:M498" si="174">+H499+H500+H501</f>
        <v>429</v>
      </c>
      <c r="I498" s="7">
        <f t="shared" si="174"/>
        <v>0</v>
      </c>
      <c r="J498" s="7">
        <f t="shared" si="174"/>
        <v>0</v>
      </c>
      <c r="K498" s="7">
        <f t="shared" si="174"/>
        <v>0</v>
      </c>
      <c r="L498" s="7">
        <f t="shared" si="174"/>
        <v>0</v>
      </c>
      <c r="M498" s="7">
        <f t="shared" si="174"/>
        <v>0</v>
      </c>
    </row>
    <row r="499" spans="1:13" ht="27" customHeight="1" x14ac:dyDescent="0.15">
      <c r="A499" s="7" t="s">
        <v>51</v>
      </c>
      <c r="B499" s="7" t="s">
        <v>1001</v>
      </c>
      <c r="C499" s="7" t="s">
        <v>999</v>
      </c>
      <c r="D499" s="8" t="s">
        <v>1002</v>
      </c>
      <c r="E499" s="9"/>
      <c r="F499" s="7">
        <f t="shared" si="158"/>
        <v>-120</v>
      </c>
      <c r="G499" s="9">
        <f t="shared" si="168"/>
        <v>120</v>
      </c>
      <c r="H499" s="7">
        <v>120</v>
      </c>
      <c r="I499" s="7">
        <v>0</v>
      </c>
      <c r="J499" s="7">
        <v>0</v>
      </c>
      <c r="K499" s="7">
        <v>0</v>
      </c>
      <c r="L499" s="7">
        <v>0</v>
      </c>
      <c r="M499" s="7">
        <v>0</v>
      </c>
    </row>
    <row r="500" spans="1:13" ht="27" customHeight="1" x14ac:dyDescent="0.15">
      <c r="A500" s="7" t="s">
        <v>51</v>
      </c>
      <c r="B500" s="7" t="s">
        <v>1003</v>
      </c>
      <c r="C500" s="7" t="s">
        <v>999</v>
      </c>
      <c r="D500" s="8" t="s">
        <v>1002</v>
      </c>
      <c r="E500" s="9"/>
      <c r="F500" s="7">
        <f t="shared" si="158"/>
        <v>-9</v>
      </c>
      <c r="G500" s="9">
        <f t="shared" si="168"/>
        <v>9</v>
      </c>
      <c r="H500" s="7">
        <v>9</v>
      </c>
      <c r="I500" s="7">
        <v>0</v>
      </c>
      <c r="J500" s="7">
        <v>0</v>
      </c>
      <c r="K500" s="7">
        <v>0</v>
      </c>
      <c r="L500" s="7">
        <v>0</v>
      </c>
      <c r="M500" s="7">
        <v>0</v>
      </c>
    </row>
    <row r="501" spans="1:13" ht="27" customHeight="1" x14ac:dyDescent="0.15">
      <c r="A501" s="7" t="s">
        <v>51</v>
      </c>
      <c r="B501" s="7" t="s">
        <v>1004</v>
      </c>
      <c r="C501" s="7" t="s">
        <v>999</v>
      </c>
      <c r="D501" s="8" t="s">
        <v>1005</v>
      </c>
      <c r="E501" s="9"/>
      <c r="F501" s="7">
        <f t="shared" si="158"/>
        <v>-300</v>
      </c>
      <c r="G501" s="9">
        <f t="shared" si="168"/>
        <v>300</v>
      </c>
      <c r="H501" s="7">
        <v>300</v>
      </c>
      <c r="I501" s="7">
        <v>0</v>
      </c>
      <c r="J501" s="7">
        <v>0</v>
      </c>
      <c r="K501" s="7">
        <v>0</v>
      </c>
      <c r="L501" s="7">
        <v>0</v>
      </c>
      <c r="M501" s="7">
        <v>0</v>
      </c>
    </row>
    <row r="502" spans="1:13" ht="27" customHeight="1" x14ac:dyDescent="0.15">
      <c r="A502" s="7" t="s">
        <v>14</v>
      </c>
      <c r="B502" s="7" t="s">
        <v>15</v>
      </c>
      <c r="C502" s="7" t="s">
        <v>1006</v>
      </c>
      <c r="D502" s="8" t="s">
        <v>1007</v>
      </c>
      <c r="E502" s="9">
        <v>140</v>
      </c>
      <c r="F502" s="7">
        <f t="shared" si="158"/>
        <v>-3</v>
      </c>
      <c r="G502" s="9">
        <f t="shared" si="168"/>
        <v>143</v>
      </c>
      <c r="H502" s="7">
        <f t="shared" ref="H502:M502" si="175">+H503+H504+H505</f>
        <v>143</v>
      </c>
      <c r="I502" s="7">
        <f t="shared" si="175"/>
        <v>0</v>
      </c>
      <c r="J502" s="7">
        <f t="shared" si="175"/>
        <v>0</v>
      </c>
      <c r="K502" s="7">
        <f t="shared" si="175"/>
        <v>0</v>
      </c>
      <c r="L502" s="7">
        <f t="shared" si="175"/>
        <v>0</v>
      </c>
      <c r="M502" s="7">
        <f t="shared" si="175"/>
        <v>0</v>
      </c>
    </row>
    <row r="503" spans="1:13" ht="27" customHeight="1" x14ac:dyDescent="0.15">
      <c r="A503" s="7" t="s">
        <v>51</v>
      </c>
      <c r="B503" s="7" t="s">
        <v>1008</v>
      </c>
      <c r="C503" s="7" t="s">
        <v>1006</v>
      </c>
      <c r="D503" s="8" t="s">
        <v>1009</v>
      </c>
      <c r="E503" s="9"/>
      <c r="F503" s="7">
        <f t="shared" si="158"/>
        <v>-40</v>
      </c>
      <c r="G503" s="9">
        <f t="shared" si="168"/>
        <v>40</v>
      </c>
      <c r="H503" s="7">
        <v>40</v>
      </c>
      <c r="I503" s="7">
        <v>0</v>
      </c>
      <c r="J503" s="7">
        <v>0</v>
      </c>
      <c r="K503" s="7">
        <v>0</v>
      </c>
      <c r="L503" s="7">
        <v>0</v>
      </c>
      <c r="M503" s="7">
        <v>0</v>
      </c>
    </row>
    <row r="504" spans="1:13" ht="27" customHeight="1" x14ac:dyDescent="0.15">
      <c r="A504" s="7" t="s">
        <v>51</v>
      </c>
      <c r="B504" s="7" t="s">
        <v>1010</v>
      </c>
      <c r="C504" s="7" t="s">
        <v>1006</v>
      </c>
      <c r="D504" s="8" t="s">
        <v>1009</v>
      </c>
      <c r="E504" s="9"/>
      <c r="F504" s="7">
        <f t="shared" si="158"/>
        <v>-3</v>
      </c>
      <c r="G504" s="9">
        <f t="shared" si="168"/>
        <v>3</v>
      </c>
      <c r="H504" s="7">
        <v>3</v>
      </c>
      <c r="I504" s="7">
        <v>0</v>
      </c>
      <c r="J504" s="7">
        <v>0</v>
      </c>
      <c r="K504" s="7">
        <v>0</v>
      </c>
      <c r="L504" s="7">
        <v>0</v>
      </c>
      <c r="M504" s="7">
        <v>0</v>
      </c>
    </row>
    <row r="505" spans="1:13" ht="27" customHeight="1" x14ac:dyDescent="0.15">
      <c r="A505" s="7" t="s">
        <v>51</v>
      </c>
      <c r="B505" s="7" t="s">
        <v>1011</v>
      </c>
      <c r="C505" s="7" t="s">
        <v>1006</v>
      </c>
      <c r="D505" s="8" t="s">
        <v>1005</v>
      </c>
      <c r="E505" s="9"/>
      <c r="F505" s="7">
        <f t="shared" si="158"/>
        <v>-100</v>
      </c>
      <c r="G505" s="9">
        <f t="shared" si="168"/>
        <v>100</v>
      </c>
      <c r="H505" s="7">
        <v>100</v>
      </c>
      <c r="I505" s="7">
        <v>0</v>
      </c>
      <c r="J505" s="7">
        <v>0</v>
      </c>
      <c r="K505" s="7">
        <v>0</v>
      </c>
      <c r="L505" s="7">
        <v>0</v>
      </c>
      <c r="M505" s="7">
        <v>0</v>
      </c>
    </row>
    <row r="506" spans="1:13" ht="27" customHeight="1" x14ac:dyDescent="0.15">
      <c r="A506" s="7" t="s">
        <v>14</v>
      </c>
      <c r="B506" s="7" t="s">
        <v>15</v>
      </c>
      <c r="C506" s="7" t="s">
        <v>1012</v>
      </c>
      <c r="D506" s="8" t="s">
        <v>1013</v>
      </c>
      <c r="E506" s="9"/>
      <c r="F506" s="7">
        <f t="shared" si="158"/>
        <v>-5156</v>
      </c>
      <c r="G506" s="9">
        <f t="shared" si="168"/>
        <v>5156</v>
      </c>
      <c r="H506" s="7">
        <f t="shared" ref="H506:M506" si="176">+H507</f>
        <v>1216</v>
      </c>
      <c r="I506" s="7">
        <f t="shared" si="176"/>
        <v>2305</v>
      </c>
      <c r="J506" s="7">
        <f t="shared" si="176"/>
        <v>1164</v>
      </c>
      <c r="K506" s="7">
        <f t="shared" si="176"/>
        <v>232</v>
      </c>
      <c r="L506" s="7">
        <f t="shared" si="176"/>
        <v>239</v>
      </c>
      <c r="M506" s="7">
        <f t="shared" si="176"/>
        <v>0</v>
      </c>
    </row>
    <row r="507" spans="1:13" ht="27" customHeight="1" x14ac:dyDescent="0.15">
      <c r="A507" s="7" t="s">
        <v>14</v>
      </c>
      <c r="B507" s="7" t="s">
        <v>15</v>
      </c>
      <c r="C507" s="7" t="s">
        <v>1014</v>
      </c>
      <c r="D507" s="8" t="s">
        <v>1015</v>
      </c>
      <c r="E507" s="9"/>
      <c r="F507" s="7">
        <f t="shared" si="158"/>
        <v>-5156</v>
      </c>
      <c r="G507" s="9">
        <f t="shared" si="168"/>
        <v>5156</v>
      </c>
      <c r="H507" s="7">
        <f t="shared" ref="H507:M507" si="177">SUM(H508:H511)</f>
        <v>1216</v>
      </c>
      <c r="I507" s="7">
        <f t="shared" si="177"/>
        <v>2305</v>
      </c>
      <c r="J507" s="7">
        <f t="shared" si="177"/>
        <v>1164</v>
      </c>
      <c r="K507" s="7">
        <f t="shared" si="177"/>
        <v>232</v>
      </c>
      <c r="L507" s="7">
        <f t="shared" si="177"/>
        <v>239</v>
      </c>
      <c r="M507" s="7">
        <f t="shared" si="177"/>
        <v>0</v>
      </c>
    </row>
    <row r="508" spans="1:13" ht="27" customHeight="1" x14ac:dyDescent="0.15">
      <c r="A508" s="7" t="s">
        <v>770</v>
      </c>
      <c r="B508" s="7" t="s">
        <v>1016</v>
      </c>
      <c r="C508" s="7" t="s">
        <v>1014</v>
      </c>
      <c r="D508" s="8" t="s">
        <v>1017</v>
      </c>
      <c r="E508" s="9"/>
      <c r="F508" s="7">
        <f t="shared" si="158"/>
        <v>-1426</v>
      </c>
      <c r="G508" s="9">
        <f t="shared" si="168"/>
        <v>1426</v>
      </c>
      <c r="H508" s="7">
        <v>486</v>
      </c>
      <c r="I508" s="7">
        <v>473</v>
      </c>
      <c r="J508" s="7">
        <v>396</v>
      </c>
      <c r="K508" s="7">
        <v>32</v>
      </c>
      <c r="L508" s="7">
        <v>39</v>
      </c>
      <c r="M508" s="7">
        <v>0</v>
      </c>
    </row>
    <row r="509" spans="1:13" ht="27" customHeight="1" x14ac:dyDescent="0.15">
      <c r="A509" s="7" t="s">
        <v>1018</v>
      </c>
      <c r="B509" s="7" t="s">
        <v>1019</v>
      </c>
      <c r="C509" s="7" t="s">
        <v>1014</v>
      </c>
      <c r="D509" s="8" t="s">
        <v>1020</v>
      </c>
      <c r="E509" s="9"/>
      <c r="F509" s="7">
        <f t="shared" si="158"/>
        <v>-2670</v>
      </c>
      <c r="G509" s="9">
        <f t="shared" si="168"/>
        <v>2670</v>
      </c>
      <c r="H509" s="7">
        <v>690</v>
      </c>
      <c r="I509" s="7">
        <v>820</v>
      </c>
      <c r="J509" s="7">
        <v>760</v>
      </c>
      <c r="K509" s="7">
        <v>200</v>
      </c>
      <c r="L509" s="7">
        <v>200</v>
      </c>
      <c r="M509" s="7">
        <v>0</v>
      </c>
    </row>
    <row r="510" spans="1:13" ht="27" customHeight="1" x14ac:dyDescent="0.15">
      <c r="A510" s="7" t="s">
        <v>1021</v>
      </c>
      <c r="B510" s="7" t="s">
        <v>1022</v>
      </c>
      <c r="C510" s="7" t="s">
        <v>1014</v>
      </c>
      <c r="D510" s="8" t="s">
        <v>1023</v>
      </c>
      <c r="E510" s="9"/>
      <c r="F510" s="7">
        <f t="shared" si="158"/>
        <v>-60</v>
      </c>
      <c r="G510" s="9">
        <f t="shared" si="168"/>
        <v>60</v>
      </c>
      <c r="H510" s="7">
        <v>40</v>
      </c>
      <c r="I510" s="7">
        <v>12</v>
      </c>
      <c r="J510" s="7">
        <v>8</v>
      </c>
      <c r="K510" s="7">
        <v>0</v>
      </c>
      <c r="L510" s="7">
        <v>0</v>
      </c>
      <c r="M510" s="7">
        <v>0</v>
      </c>
    </row>
    <row r="511" spans="1:13" ht="27" customHeight="1" x14ac:dyDescent="0.15">
      <c r="A511" s="7" t="s">
        <v>330</v>
      </c>
      <c r="B511" s="7" t="s">
        <v>1024</v>
      </c>
      <c r="C511" s="7" t="s">
        <v>1014</v>
      </c>
      <c r="D511" s="8" t="s">
        <v>1025</v>
      </c>
      <c r="E511" s="9"/>
      <c r="F511" s="7">
        <f t="shared" si="158"/>
        <v>-1000</v>
      </c>
      <c r="G511" s="9">
        <f t="shared" si="168"/>
        <v>1000</v>
      </c>
      <c r="H511" s="7">
        <v>0</v>
      </c>
      <c r="I511" s="7">
        <v>1000</v>
      </c>
      <c r="J511" s="7">
        <v>0</v>
      </c>
      <c r="K511" s="7">
        <v>0</v>
      </c>
      <c r="L511" s="7">
        <v>0</v>
      </c>
      <c r="M511" s="7">
        <v>0</v>
      </c>
    </row>
    <row r="512" spans="1:13" ht="27" customHeight="1" x14ac:dyDescent="0.15">
      <c r="A512" s="7" t="s">
        <v>14</v>
      </c>
      <c r="B512" s="7" t="s">
        <v>15</v>
      </c>
      <c r="C512" s="7" t="s">
        <v>1026</v>
      </c>
      <c r="D512" s="8" t="s">
        <v>1027</v>
      </c>
      <c r="E512" s="9">
        <f>+E513+E517+E524+E542</f>
        <v>1388</v>
      </c>
      <c r="F512" s="7">
        <f t="shared" si="158"/>
        <v>-309</v>
      </c>
      <c r="G512" s="9">
        <f t="shared" ref="G512:G541" si="178">SUM(H512:M512)</f>
        <v>1697</v>
      </c>
      <c r="H512" s="7">
        <f t="shared" ref="H512:M512" si="179">+H513+H517+H524</f>
        <v>743</v>
      </c>
      <c r="I512" s="7">
        <f t="shared" si="179"/>
        <v>618</v>
      </c>
      <c r="J512" s="7">
        <f t="shared" si="179"/>
        <v>320</v>
      </c>
      <c r="K512" s="7">
        <f t="shared" si="179"/>
        <v>10</v>
      </c>
      <c r="L512" s="7">
        <f t="shared" si="179"/>
        <v>6</v>
      </c>
      <c r="M512" s="7">
        <f t="shared" si="179"/>
        <v>0</v>
      </c>
    </row>
    <row r="513" spans="1:13" ht="27" customHeight="1" x14ac:dyDescent="0.15">
      <c r="A513" s="7" t="s">
        <v>14</v>
      </c>
      <c r="B513" s="7" t="s">
        <v>15</v>
      </c>
      <c r="C513" s="7" t="s">
        <v>1028</v>
      </c>
      <c r="D513" s="8" t="s">
        <v>1029</v>
      </c>
      <c r="E513" s="9">
        <v>70</v>
      </c>
      <c r="F513" s="7">
        <f t="shared" si="158"/>
        <v>-11</v>
      </c>
      <c r="G513" s="9">
        <f t="shared" si="178"/>
        <v>81</v>
      </c>
      <c r="H513" s="7">
        <f t="shared" ref="H513:M513" si="180">SUM(H514:H516)</f>
        <v>81</v>
      </c>
      <c r="I513" s="7">
        <f t="shared" si="180"/>
        <v>0</v>
      </c>
      <c r="J513" s="7">
        <f t="shared" si="180"/>
        <v>0</v>
      </c>
      <c r="K513" s="7">
        <f t="shared" si="180"/>
        <v>0</v>
      </c>
      <c r="L513" s="7">
        <f t="shared" si="180"/>
        <v>0</v>
      </c>
      <c r="M513" s="7">
        <f t="shared" si="180"/>
        <v>0</v>
      </c>
    </row>
    <row r="514" spans="1:13" ht="27" customHeight="1" x14ac:dyDescent="0.15">
      <c r="A514" s="7" t="s">
        <v>1030</v>
      </c>
      <c r="B514" s="7" t="s">
        <v>1031</v>
      </c>
      <c r="C514" s="7" t="s">
        <v>1028</v>
      </c>
      <c r="D514" s="8" t="s">
        <v>1032</v>
      </c>
      <c r="E514" s="9"/>
      <c r="F514" s="7">
        <f t="shared" si="158"/>
        <v>-23</v>
      </c>
      <c r="G514" s="9">
        <f t="shared" si="178"/>
        <v>23</v>
      </c>
      <c r="H514" s="7">
        <v>23</v>
      </c>
      <c r="I514" s="7">
        <v>0</v>
      </c>
      <c r="J514" s="7">
        <v>0</v>
      </c>
      <c r="K514" s="7">
        <v>0</v>
      </c>
      <c r="L514" s="7">
        <v>0</v>
      </c>
      <c r="M514" s="7">
        <v>0</v>
      </c>
    </row>
    <row r="515" spans="1:13" ht="27" customHeight="1" x14ac:dyDescent="0.15">
      <c r="A515" s="7" t="s">
        <v>1030</v>
      </c>
      <c r="B515" s="7" t="s">
        <v>1033</v>
      </c>
      <c r="C515" s="7" t="s">
        <v>1028</v>
      </c>
      <c r="D515" s="8" t="s">
        <v>1034</v>
      </c>
      <c r="E515" s="9"/>
      <c r="F515" s="7">
        <f t="shared" si="158"/>
        <v>-12</v>
      </c>
      <c r="G515" s="9">
        <f t="shared" si="178"/>
        <v>12</v>
      </c>
      <c r="H515" s="7">
        <v>12</v>
      </c>
      <c r="I515" s="7">
        <v>0</v>
      </c>
      <c r="J515" s="7">
        <v>0</v>
      </c>
      <c r="K515" s="7">
        <v>0</v>
      </c>
      <c r="L515" s="7">
        <v>0</v>
      </c>
      <c r="M515" s="7">
        <v>0</v>
      </c>
    </row>
    <row r="516" spans="1:13" ht="27" customHeight="1" x14ac:dyDescent="0.15">
      <c r="A516" s="7" t="s">
        <v>1030</v>
      </c>
      <c r="B516" s="7" t="s">
        <v>1035</v>
      </c>
      <c r="C516" s="7" t="s">
        <v>1028</v>
      </c>
      <c r="D516" s="8" t="s">
        <v>1036</v>
      </c>
      <c r="E516" s="9"/>
      <c r="F516" s="7">
        <f t="shared" si="158"/>
        <v>-46</v>
      </c>
      <c r="G516" s="9">
        <f t="shared" si="178"/>
        <v>46</v>
      </c>
      <c r="H516" s="7">
        <v>46</v>
      </c>
      <c r="I516" s="7">
        <v>0</v>
      </c>
      <c r="J516" s="7">
        <v>0</v>
      </c>
      <c r="K516" s="7">
        <v>0</v>
      </c>
      <c r="L516" s="7">
        <v>0</v>
      </c>
      <c r="M516" s="7">
        <v>0</v>
      </c>
    </row>
    <row r="517" spans="1:13" ht="27" customHeight="1" x14ac:dyDescent="0.15">
      <c r="A517" s="7" t="s">
        <v>14</v>
      </c>
      <c r="B517" s="7" t="s">
        <v>15</v>
      </c>
      <c r="C517" s="7" t="s">
        <v>1037</v>
      </c>
      <c r="D517" s="8" t="s">
        <v>1038</v>
      </c>
      <c r="E517" s="9">
        <v>43</v>
      </c>
      <c r="F517" s="7">
        <f t="shared" si="158"/>
        <v>-10</v>
      </c>
      <c r="G517" s="9">
        <f t="shared" si="178"/>
        <v>53</v>
      </c>
      <c r="H517" s="7">
        <f t="shared" ref="H517:M517" si="181">SUM(H518:H523)</f>
        <v>51</v>
      </c>
      <c r="I517" s="7">
        <f t="shared" si="181"/>
        <v>1</v>
      </c>
      <c r="J517" s="7">
        <f t="shared" si="181"/>
        <v>1</v>
      </c>
      <c r="K517" s="7">
        <f t="shared" si="181"/>
        <v>0</v>
      </c>
      <c r="L517" s="7">
        <f t="shared" si="181"/>
        <v>0</v>
      </c>
      <c r="M517" s="7">
        <f t="shared" si="181"/>
        <v>0</v>
      </c>
    </row>
    <row r="518" spans="1:13" ht="27" customHeight="1" x14ac:dyDescent="0.15">
      <c r="A518" s="7" t="s">
        <v>1039</v>
      </c>
      <c r="B518" s="7" t="s">
        <v>1040</v>
      </c>
      <c r="C518" s="7" t="s">
        <v>1037</v>
      </c>
      <c r="D518" s="8" t="s">
        <v>1041</v>
      </c>
      <c r="E518" s="9"/>
      <c r="F518" s="7">
        <f t="shared" ref="F518:F581" si="182">+E518-G518</f>
        <v>-13</v>
      </c>
      <c r="G518" s="9">
        <f t="shared" si="178"/>
        <v>13</v>
      </c>
      <c r="H518" s="7">
        <v>7</v>
      </c>
      <c r="I518" s="7">
        <v>3</v>
      </c>
      <c r="J518" s="7">
        <v>3</v>
      </c>
      <c r="K518" s="7">
        <v>0</v>
      </c>
      <c r="L518" s="7">
        <v>0</v>
      </c>
      <c r="M518" s="7">
        <v>0</v>
      </c>
    </row>
    <row r="519" spans="1:13" ht="27" customHeight="1" x14ac:dyDescent="0.15">
      <c r="A519" s="7" t="s">
        <v>1039</v>
      </c>
      <c r="B519" s="7" t="s">
        <v>1042</v>
      </c>
      <c r="C519" s="7" t="s">
        <v>1037</v>
      </c>
      <c r="D519" s="8" t="s">
        <v>1043</v>
      </c>
      <c r="E519" s="9"/>
      <c r="F519" s="7">
        <f t="shared" si="182"/>
        <v>-7</v>
      </c>
      <c r="G519" s="9">
        <f t="shared" si="178"/>
        <v>7</v>
      </c>
      <c r="H519" s="7">
        <v>5</v>
      </c>
      <c r="I519" s="7">
        <v>1</v>
      </c>
      <c r="J519" s="7">
        <v>1</v>
      </c>
      <c r="K519" s="7">
        <v>0</v>
      </c>
      <c r="L519" s="7">
        <v>0</v>
      </c>
      <c r="M519" s="7">
        <v>0</v>
      </c>
    </row>
    <row r="520" spans="1:13" ht="27" customHeight="1" x14ac:dyDescent="0.15">
      <c r="A520" s="7" t="s">
        <v>1039</v>
      </c>
      <c r="B520" s="7" t="s">
        <v>1044</v>
      </c>
      <c r="C520" s="7" t="s">
        <v>1037</v>
      </c>
      <c r="D520" s="8" t="s">
        <v>1036</v>
      </c>
      <c r="E520" s="9"/>
      <c r="F520" s="7">
        <f t="shared" si="182"/>
        <v>-16</v>
      </c>
      <c r="G520" s="9">
        <f t="shared" si="178"/>
        <v>16</v>
      </c>
      <c r="H520" s="7">
        <v>8</v>
      </c>
      <c r="I520" s="7">
        <v>4</v>
      </c>
      <c r="J520" s="7">
        <v>4</v>
      </c>
      <c r="K520" s="7">
        <v>0</v>
      </c>
      <c r="L520" s="7">
        <v>0</v>
      </c>
      <c r="M520" s="7">
        <v>0</v>
      </c>
    </row>
    <row r="521" spans="1:13" ht="27" customHeight="1" x14ac:dyDescent="0.15">
      <c r="A521" s="7" t="s">
        <v>1030</v>
      </c>
      <c r="B521" s="7" t="s">
        <v>1045</v>
      </c>
      <c r="C521" s="7" t="s">
        <v>1037</v>
      </c>
      <c r="D521" s="8" t="s">
        <v>1032</v>
      </c>
      <c r="E521" s="9"/>
      <c r="F521" s="7">
        <f t="shared" si="182"/>
        <v>-2</v>
      </c>
      <c r="G521" s="9">
        <f t="shared" si="178"/>
        <v>2</v>
      </c>
      <c r="H521" s="7">
        <v>8</v>
      </c>
      <c r="I521" s="7">
        <v>-3</v>
      </c>
      <c r="J521" s="7">
        <v>-3</v>
      </c>
      <c r="K521" s="7">
        <v>0</v>
      </c>
      <c r="L521" s="7">
        <v>0</v>
      </c>
      <c r="M521" s="7">
        <v>0</v>
      </c>
    </row>
    <row r="522" spans="1:13" ht="27" customHeight="1" x14ac:dyDescent="0.15">
      <c r="A522" s="7" t="s">
        <v>1030</v>
      </c>
      <c r="B522" s="7" t="s">
        <v>1046</v>
      </c>
      <c r="C522" s="7" t="s">
        <v>1037</v>
      </c>
      <c r="D522" s="8" t="s">
        <v>1047</v>
      </c>
      <c r="E522" s="9"/>
      <c r="F522" s="7">
        <f t="shared" si="182"/>
        <v>-2</v>
      </c>
      <c r="G522" s="9">
        <f t="shared" si="178"/>
        <v>2</v>
      </c>
      <c r="H522" s="7">
        <v>2</v>
      </c>
      <c r="I522" s="7">
        <v>0</v>
      </c>
      <c r="J522" s="7">
        <v>0</v>
      </c>
      <c r="K522" s="7">
        <v>0</v>
      </c>
      <c r="L522" s="7">
        <v>0</v>
      </c>
      <c r="M522" s="7">
        <v>0</v>
      </c>
    </row>
    <row r="523" spans="1:13" ht="27" customHeight="1" x14ac:dyDescent="0.15">
      <c r="A523" s="7" t="s">
        <v>1030</v>
      </c>
      <c r="B523" s="7" t="s">
        <v>1048</v>
      </c>
      <c r="C523" s="7" t="s">
        <v>1037</v>
      </c>
      <c r="D523" s="8" t="s">
        <v>1036</v>
      </c>
      <c r="E523" s="9"/>
      <c r="F523" s="7">
        <f t="shared" si="182"/>
        <v>-13</v>
      </c>
      <c r="G523" s="9">
        <f t="shared" si="178"/>
        <v>13</v>
      </c>
      <c r="H523" s="7">
        <v>21</v>
      </c>
      <c r="I523" s="7">
        <v>-4</v>
      </c>
      <c r="J523" s="7">
        <v>-4</v>
      </c>
      <c r="K523" s="7">
        <v>0</v>
      </c>
      <c r="L523" s="7">
        <v>0</v>
      </c>
      <c r="M523" s="7">
        <v>0</v>
      </c>
    </row>
    <row r="524" spans="1:13" ht="27" customHeight="1" x14ac:dyDescent="0.15">
      <c r="A524" s="7" t="s">
        <v>14</v>
      </c>
      <c r="B524" s="7" t="s">
        <v>15</v>
      </c>
      <c r="C524" s="7" t="s">
        <v>1049</v>
      </c>
      <c r="D524" s="8" t="s">
        <v>1050</v>
      </c>
      <c r="E524" s="9">
        <v>1353</v>
      </c>
      <c r="F524" s="7">
        <f t="shared" si="182"/>
        <v>-210</v>
      </c>
      <c r="G524" s="9">
        <f t="shared" si="178"/>
        <v>1563</v>
      </c>
      <c r="H524" s="7">
        <f t="shared" ref="H524:M524" si="183">SUM(H525:H541)</f>
        <v>611</v>
      </c>
      <c r="I524" s="7">
        <f t="shared" si="183"/>
        <v>617</v>
      </c>
      <c r="J524" s="7">
        <f t="shared" si="183"/>
        <v>319</v>
      </c>
      <c r="K524" s="7">
        <f t="shared" si="183"/>
        <v>10</v>
      </c>
      <c r="L524" s="7">
        <f t="shared" si="183"/>
        <v>6</v>
      </c>
      <c r="M524" s="7">
        <f t="shared" si="183"/>
        <v>0</v>
      </c>
    </row>
    <row r="525" spans="1:13" ht="27" customHeight="1" x14ac:dyDescent="0.15">
      <c r="A525" s="7" t="s">
        <v>940</v>
      </c>
      <c r="B525" s="7" t="s">
        <v>1051</v>
      </c>
      <c r="C525" s="7" t="s">
        <v>1049</v>
      </c>
      <c r="D525" s="8" t="s">
        <v>1052</v>
      </c>
      <c r="E525" s="9"/>
      <c r="F525" s="7">
        <f t="shared" si="182"/>
        <v>-365</v>
      </c>
      <c r="G525" s="9">
        <f t="shared" si="178"/>
        <v>365</v>
      </c>
      <c r="H525" s="7">
        <v>160</v>
      </c>
      <c r="I525" s="7">
        <v>148</v>
      </c>
      <c r="J525" s="7">
        <v>50</v>
      </c>
      <c r="K525" s="7">
        <v>3</v>
      </c>
      <c r="L525" s="7">
        <v>3</v>
      </c>
      <c r="M525" s="7">
        <v>1</v>
      </c>
    </row>
    <row r="526" spans="1:13" ht="27" customHeight="1" x14ac:dyDescent="0.15">
      <c r="A526" s="7" t="s">
        <v>940</v>
      </c>
      <c r="B526" s="7" t="s">
        <v>1053</v>
      </c>
      <c r="C526" s="7" t="s">
        <v>1049</v>
      </c>
      <c r="D526" s="8" t="s">
        <v>1054</v>
      </c>
      <c r="E526" s="9"/>
      <c r="F526" s="7">
        <f t="shared" si="182"/>
        <v>-542</v>
      </c>
      <c r="G526" s="9">
        <f t="shared" si="178"/>
        <v>542</v>
      </c>
      <c r="H526" s="7">
        <v>225</v>
      </c>
      <c r="I526" s="7">
        <v>210</v>
      </c>
      <c r="J526" s="7">
        <v>100</v>
      </c>
      <c r="K526" s="7">
        <v>3</v>
      </c>
      <c r="L526" s="7">
        <v>3</v>
      </c>
      <c r="M526" s="7">
        <v>1</v>
      </c>
    </row>
    <row r="527" spans="1:13" ht="27" customHeight="1" x14ac:dyDescent="0.15">
      <c r="A527" s="7" t="s">
        <v>403</v>
      </c>
      <c r="B527" s="7" t="s">
        <v>1055</v>
      </c>
      <c r="C527" s="7" t="s">
        <v>1049</v>
      </c>
      <c r="D527" s="8" t="s">
        <v>1056</v>
      </c>
      <c r="E527" s="9"/>
      <c r="F527" s="7">
        <f t="shared" si="182"/>
        <v>-183</v>
      </c>
      <c r="G527" s="9">
        <f t="shared" si="178"/>
        <v>183</v>
      </c>
      <c r="H527" s="7">
        <v>79</v>
      </c>
      <c r="I527" s="7">
        <v>83</v>
      </c>
      <c r="J527" s="7">
        <v>19</v>
      </c>
      <c r="K527" s="7">
        <v>1</v>
      </c>
      <c r="L527" s="7">
        <v>1</v>
      </c>
      <c r="M527" s="7">
        <v>0</v>
      </c>
    </row>
    <row r="528" spans="1:13" ht="27" customHeight="1" x14ac:dyDescent="0.15">
      <c r="A528" s="7" t="s">
        <v>1057</v>
      </c>
      <c r="B528" s="7" t="s">
        <v>1058</v>
      </c>
      <c r="C528" s="7" t="s">
        <v>1049</v>
      </c>
      <c r="D528" s="8" t="s">
        <v>1054</v>
      </c>
      <c r="E528" s="9"/>
      <c r="F528" s="7">
        <f t="shared" si="182"/>
        <v>85</v>
      </c>
      <c r="G528" s="9">
        <f t="shared" si="178"/>
        <v>-85</v>
      </c>
      <c r="H528" s="7">
        <v>0</v>
      </c>
      <c r="I528" s="7">
        <v>-85</v>
      </c>
      <c r="J528" s="7">
        <v>0</v>
      </c>
      <c r="K528" s="7">
        <v>0</v>
      </c>
      <c r="L528" s="7">
        <v>0</v>
      </c>
      <c r="M528" s="7">
        <v>0</v>
      </c>
    </row>
    <row r="529" spans="1:13" ht="27" customHeight="1" x14ac:dyDescent="0.15">
      <c r="A529" s="7" t="s">
        <v>1057</v>
      </c>
      <c r="B529" s="7" t="s">
        <v>1059</v>
      </c>
      <c r="C529" s="7" t="s">
        <v>1049</v>
      </c>
      <c r="D529" s="8" t="s">
        <v>1054</v>
      </c>
      <c r="E529" s="9"/>
      <c r="F529" s="7">
        <f t="shared" si="182"/>
        <v>-82</v>
      </c>
      <c r="G529" s="9">
        <f t="shared" si="178"/>
        <v>82</v>
      </c>
      <c r="H529" s="7">
        <v>0</v>
      </c>
      <c r="I529" s="7">
        <v>82</v>
      </c>
      <c r="J529" s="7">
        <v>0</v>
      </c>
      <c r="K529" s="7">
        <v>0</v>
      </c>
      <c r="L529" s="7">
        <v>0</v>
      </c>
      <c r="M529" s="7">
        <v>0</v>
      </c>
    </row>
    <row r="530" spans="1:13" ht="27" customHeight="1" x14ac:dyDescent="0.15">
      <c r="A530" s="7" t="s">
        <v>1057</v>
      </c>
      <c r="B530" s="7" t="s">
        <v>1060</v>
      </c>
      <c r="C530" s="7" t="s">
        <v>1049</v>
      </c>
      <c r="D530" s="8" t="s">
        <v>1054</v>
      </c>
      <c r="E530" s="9"/>
      <c r="F530" s="7">
        <f t="shared" si="182"/>
        <v>-2</v>
      </c>
      <c r="G530" s="9">
        <f t="shared" si="178"/>
        <v>2</v>
      </c>
      <c r="H530" s="7">
        <v>0</v>
      </c>
      <c r="I530" s="7">
        <v>2</v>
      </c>
      <c r="J530" s="7">
        <v>0</v>
      </c>
      <c r="K530" s="7">
        <v>0</v>
      </c>
      <c r="L530" s="7">
        <v>0</v>
      </c>
      <c r="M530" s="7">
        <v>0</v>
      </c>
    </row>
    <row r="531" spans="1:13" ht="27" customHeight="1" x14ac:dyDescent="0.15">
      <c r="A531" s="7" t="s">
        <v>1057</v>
      </c>
      <c r="B531" s="7" t="s">
        <v>1061</v>
      </c>
      <c r="C531" s="7" t="s">
        <v>1049</v>
      </c>
      <c r="D531" s="8" t="s">
        <v>1062</v>
      </c>
      <c r="E531" s="9"/>
      <c r="F531" s="7">
        <f t="shared" si="182"/>
        <v>-65</v>
      </c>
      <c r="G531" s="9">
        <f t="shared" si="178"/>
        <v>65</v>
      </c>
      <c r="H531" s="7">
        <v>37</v>
      </c>
      <c r="I531" s="7">
        <v>37</v>
      </c>
      <c r="J531" s="7">
        <v>-7</v>
      </c>
      <c r="K531" s="7">
        <v>0</v>
      </c>
      <c r="L531" s="7">
        <v>-1</v>
      </c>
      <c r="M531" s="7">
        <v>-1</v>
      </c>
    </row>
    <row r="532" spans="1:13" ht="27" customHeight="1" x14ac:dyDescent="0.15">
      <c r="A532" s="7" t="s">
        <v>1057</v>
      </c>
      <c r="B532" s="7" t="s">
        <v>1063</v>
      </c>
      <c r="C532" s="7" t="s">
        <v>1049</v>
      </c>
      <c r="D532" s="8" t="s">
        <v>1052</v>
      </c>
      <c r="E532" s="9"/>
      <c r="F532" s="7">
        <f t="shared" si="182"/>
        <v>-2</v>
      </c>
      <c r="G532" s="9">
        <f t="shared" si="178"/>
        <v>2</v>
      </c>
      <c r="H532" s="7">
        <v>0</v>
      </c>
      <c r="I532" s="7">
        <v>2</v>
      </c>
      <c r="J532" s="7">
        <v>0</v>
      </c>
      <c r="K532" s="7">
        <v>0</v>
      </c>
      <c r="L532" s="7">
        <v>0</v>
      </c>
      <c r="M532" s="7">
        <v>0</v>
      </c>
    </row>
    <row r="533" spans="1:13" ht="27" customHeight="1" x14ac:dyDescent="0.15">
      <c r="A533" s="7" t="s">
        <v>1057</v>
      </c>
      <c r="B533" s="7" t="s">
        <v>1064</v>
      </c>
      <c r="C533" s="7" t="s">
        <v>1049</v>
      </c>
      <c r="D533" s="8" t="s">
        <v>1054</v>
      </c>
      <c r="E533" s="9"/>
      <c r="F533" s="7">
        <f t="shared" si="182"/>
        <v>-139</v>
      </c>
      <c r="G533" s="9">
        <f t="shared" si="178"/>
        <v>139</v>
      </c>
      <c r="H533" s="7">
        <v>81</v>
      </c>
      <c r="I533" s="7">
        <v>88</v>
      </c>
      <c r="J533" s="7">
        <v>-31</v>
      </c>
      <c r="K533" s="7">
        <v>2</v>
      </c>
      <c r="L533" s="7">
        <v>0</v>
      </c>
      <c r="M533" s="7">
        <v>-1</v>
      </c>
    </row>
    <row r="534" spans="1:13" ht="27" customHeight="1" x14ac:dyDescent="0.15">
      <c r="A534" s="7" t="s">
        <v>1030</v>
      </c>
      <c r="B534" s="7" t="s">
        <v>1065</v>
      </c>
      <c r="C534" s="7" t="s">
        <v>1049</v>
      </c>
      <c r="D534" s="8" t="s">
        <v>1066</v>
      </c>
      <c r="E534" s="9"/>
      <c r="F534" s="7">
        <f t="shared" si="182"/>
        <v>-3</v>
      </c>
      <c r="G534" s="9">
        <f t="shared" si="178"/>
        <v>3</v>
      </c>
      <c r="H534" s="7">
        <v>1</v>
      </c>
      <c r="I534" s="7">
        <v>1</v>
      </c>
      <c r="J534" s="7">
        <v>1</v>
      </c>
      <c r="K534" s="7">
        <v>0</v>
      </c>
      <c r="L534" s="7">
        <v>0</v>
      </c>
      <c r="M534" s="7">
        <v>0</v>
      </c>
    </row>
    <row r="535" spans="1:13" ht="27" customHeight="1" x14ac:dyDescent="0.15">
      <c r="A535" s="7" t="s">
        <v>555</v>
      </c>
      <c r="B535" s="7" t="s">
        <v>1067</v>
      </c>
      <c r="C535" s="7" t="s">
        <v>1049</v>
      </c>
      <c r="D535" s="8" t="s">
        <v>1068</v>
      </c>
      <c r="E535" s="9"/>
      <c r="F535" s="7">
        <f t="shared" si="182"/>
        <v>-60</v>
      </c>
      <c r="G535" s="9">
        <f t="shared" si="178"/>
        <v>60</v>
      </c>
      <c r="H535" s="7">
        <v>0</v>
      </c>
      <c r="I535" s="7">
        <v>0</v>
      </c>
      <c r="J535" s="7">
        <v>60</v>
      </c>
      <c r="K535" s="7">
        <v>0</v>
      </c>
      <c r="L535" s="7">
        <v>0</v>
      </c>
      <c r="M535" s="7">
        <v>0</v>
      </c>
    </row>
    <row r="536" spans="1:13" ht="27" customHeight="1" x14ac:dyDescent="0.15">
      <c r="A536" s="7" t="s">
        <v>555</v>
      </c>
      <c r="B536" s="7" t="s">
        <v>1069</v>
      </c>
      <c r="C536" s="7" t="s">
        <v>1049</v>
      </c>
      <c r="D536" s="8" t="s">
        <v>1070</v>
      </c>
      <c r="E536" s="9"/>
      <c r="F536" s="7">
        <f t="shared" si="182"/>
        <v>-30</v>
      </c>
      <c r="G536" s="9">
        <f t="shared" si="178"/>
        <v>30</v>
      </c>
      <c r="H536" s="7">
        <v>0</v>
      </c>
      <c r="I536" s="7">
        <v>0</v>
      </c>
      <c r="J536" s="7">
        <v>30</v>
      </c>
      <c r="K536" s="7">
        <v>0</v>
      </c>
      <c r="L536" s="7">
        <v>0</v>
      </c>
      <c r="M536" s="7">
        <v>0</v>
      </c>
    </row>
    <row r="537" spans="1:13" ht="27" customHeight="1" x14ac:dyDescent="0.15">
      <c r="A537" s="7" t="s">
        <v>1071</v>
      </c>
      <c r="B537" s="7" t="s">
        <v>1072</v>
      </c>
      <c r="C537" s="7" t="s">
        <v>1049</v>
      </c>
      <c r="D537" s="8" t="s">
        <v>1073</v>
      </c>
      <c r="E537" s="9"/>
      <c r="F537" s="7">
        <f t="shared" si="182"/>
        <v>0</v>
      </c>
      <c r="G537" s="9">
        <f t="shared" si="178"/>
        <v>0</v>
      </c>
      <c r="H537" s="7">
        <v>0</v>
      </c>
      <c r="I537" s="7">
        <v>0</v>
      </c>
      <c r="J537" s="7">
        <v>0</v>
      </c>
      <c r="K537" s="7">
        <v>0</v>
      </c>
      <c r="L537" s="7">
        <v>0</v>
      </c>
      <c r="M537" s="7">
        <v>0</v>
      </c>
    </row>
    <row r="538" spans="1:13" ht="27" customHeight="1" x14ac:dyDescent="0.15">
      <c r="A538" s="7" t="s">
        <v>1074</v>
      </c>
      <c r="B538" s="7" t="s">
        <v>1075</v>
      </c>
      <c r="C538" s="7" t="s">
        <v>1049</v>
      </c>
      <c r="D538" s="8" t="s">
        <v>1076</v>
      </c>
      <c r="E538" s="9"/>
      <c r="F538" s="7">
        <f t="shared" si="182"/>
        <v>-65</v>
      </c>
      <c r="G538" s="9">
        <f t="shared" si="178"/>
        <v>65</v>
      </c>
      <c r="H538" s="7">
        <v>0</v>
      </c>
      <c r="I538" s="7">
        <v>0</v>
      </c>
      <c r="J538" s="7">
        <v>65</v>
      </c>
      <c r="K538" s="7">
        <v>0</v>
      </c>
      <c r="L538" s="7">
        <v>0</v>
      </c>
      <c r="M538" s="7">
        <v>0</v>
      </c>
    </row>
    <row r="539" spans="1:13" ht="27" customHeight="1" x14ac:dyDescent="0.15">
      <c r="A539" s="7" t="s">
        <v>1074</v>
      </c>
      <c r="B539" s="7" t="s">
        <v>1077</v>
      </c>
      <c r="C539" s="7" t="s">
        <v>1049</v>
      </c>
      <c r="D539" s="8" t="s">
        <v>1078</v>
      </c>
      <c r="E539" s="9"/>
      <c r="F539" s="7">
        <f t="shared" si="182"/>
        <v>-25</v>
      </c>
      <c r="G539" s="9">
        <f t="shared" si="178"/>
        <v>25</v>
      </c>
      <c r="H539" s="7">
        <v>0</v>
      </c>
      <c r="I539" s="7">
        <v>0</v>
      </c>
      <c r="J539" s="7">
        <v>25</v>
      </c>
      <c r="K539" s="7">
        <v>0</v>
      </c>
      <c r="L539" s="7">
        <v>0</v>
      </c>
      <c r="M539" s="7">
        <v>0</v>
      </c>
    </row>
    <row r="540" spans="1:13" ht="27" customHeight="1" x14ac:dyDescent="0.15">
      <c r="A540" s="7" t="s">
        <v>1079</v>
      </c>
      <c r="B540" s="7" t="s">
        <v>1080</v>
      </c>
      <c r="C540" s="7" t="s">
        <v>1049</v>
      </c>
      <c r="D540" s="8" t="s">
        <v>1081</v>
      </c>
      <c r="E540" s="9"/>
      <c r="F540" s="7">
        <f t="shared" si="182"/>
        <v>-16</v>
      </c>
      <c r="G540" s="9">
        <f t="shared" si="178"/>
        <v>16</v>
      </c>
      <c r="H540" s="7">
        <v>4</v>
      </c>
      <c r="I540" s="7">
        <v>11</v>
      </c>
      <c r="J540" s="7">
        <v>1</v>
      </c>
      <c r="K540" s="7">
        <v>0</v>
      </c>
      <c r="L540" s="7">
        <v>0</v>
      </c>
      <c r="M540" s="7">
        <v>0</v>
      </c>
    </row>
    <row r="541" spans="1:13" ht="27" customHeight="1" x14ac:dyDescent="0.15">
      <c r="A541" s="7" t="s">
        <v>1079</v>
      </c>
      <c r="B541" s="7" t="s">
        <v>1082</v>
      </c>
      <c r="C541" s="7" t="s">
        <v>1049</v>
      </c>
      <c r="D541" s="8" t="s">
        <v>1054</v>
      </c>
      <c r="E541" s="9"/>
      <c r="F541" s="7">
        <f t="shared" si="182"/>
        <v>-69</v>
      </c>
      <c r="G541" s="9">
        <f t="shared" si="178"/>
        <v>69</v>
      </c>
      <c r="H541" s="7">
        <v>24</v>
      </c>
      <c r="I541" s="7">
        <v>38</v>
      </c>
      <c r="J541" s="7">
        <v>6</v>
      </c>
      <c r="K541" s="7">
        <v>1</v>
      </c>
      <c r="L541" s="7">
        <v>0</v>
      </c>
      <c r="M541" s="7">
        <v>0</v>
      </c>
    </row>
    <row r="542" spans="1:13" ht="27" customHeight="1" x14ac:dyDescent="0.15">
      <c r="A542" s="7"/>
      <c r="B542" s="7"/>
      <c r="C542" s="7" t="s">
        <v>1083</v>
      </c>
      <c r="D542" s="8" t="s">
        <v>1084</v>
      </c>
      <c r="E542" s="9">
        <v>-78</v>
      </c>
      <c r="F542" s="7">
        <f t="shared" si="182"/>
        <v>-78</v>
      </c>
      <c r="G542" s="9"/>
      <c r="H542" s="7"/>
      <c r="I542" s="7"/>
      <c r="J542" s="7"/>
      <c r="K542" s="7"/>
      <c r="L542" s="7"/>
      <c r="M542" s="7"/>
    </row>
    <row r="543" spans="1:13" ht="27" customHeight="1" x14ac:dyDescent="0.15">
      <c r="A543" s="7" t="s">
        <v>14</v>
      </c>
      <c r="B543" s="7" t="s">
        <v>15</v>
      </c>
      <c r="C543" s="7" t="s">
        <v>1085</v>
      </c>
      <c r="D543" s="8" t="s">
        <v>1086</v>
      </c>
      <c r="E543" s="9">
        <f>+E544+E553+E558+E554</f>
        <v>17849</v>
      </c>
      <c r="F543" s="7">
        <f t="shared" si="182"/>
        <v>3069</v>
      </c>
      <c r="G543" s="9">
        <f t="shared" ref="G543:G552" si="184">SUM(H543:M543)</f>
        <v>14780</v>
      </c>
      <c r="H543" s="7">
        <f t="shared" ref="H543:M543" si="185">+H544+H554+H558</f>
        <v>10795</v>
      </c>
      <c r="I543" s="7">
        <f t="shared" si="185"/>
        <v>2602</v>
      </c>
      <c r="J543" s="7">
        <f t="shared" si="185"/>
        <v>660</v>
      </c>
      <c r="K543" s="7">
        <f t="shared" si="185"/>
        <v>723</v>
      </c>
      <c r="L543" s="7">
        <f t="shared" si="185"/>
        <v>0</v>
      </c>
      <c r="M543" s="7">
        <f t="shared" si="185"/>
        <v>0</v>
      </c>
    </row>
    <row r="544" spans="1:13" ht="27" customHeight="1" x14ac:dyDescent="0.15">
      <c r="A544" s="7" t="s">
        <v>14</v>
      </c>
      <c r="B544" s="7" t="s">
        <v>15</v>
      </c>
      <c r="C544" s="7" t="s">
        <v>1087</v>
      </c>
      <c r="D544" s="8" t="s">
        <v>1088</v>
      </c>
      <c r="E544" s="9">
        <f>+E547</f>
        <v>11033</v>
      </c>
      <c r="F544" s="7">
        <f t="shared" si="182"/>
        <v>3170</v>
      </c>
      <c r="G544" s="9">
        <f t="shared" si="184"/>
        <v>7863</v>
      </c>
      <c r="H544" s="7">
        <f t="shared" ref="H544:M544" si="186">+H545+H547</f>
        <v>4797</v>
      </c>
      <c r="I544" s="7">
        <f t="shared" si="186"/>
        <v>1813</v>
      </c>
      <c r="J544" s="7">
        <f t="shared" si="186"/>
        <v>530</v>
      </c>
      <c r="K544" s="7">
        <f t="shared" si="186"/>
        <v>723</v>
      </c>
      <c r="L544" s="7">
        <f t="shared" si="186"/>
        <v>0</v>
      </c>
      <c r="M544" s="7">
        <f t="shared" si="186"/>
        <v>0</v>
      </c>
    </row>
    <row r="545" spans="1:13" ht="27" customHeight="1" x14ac:dyDescent="0.15">
      <c r="A545" s="7" t="s">
        <v>14</v>
      </c>
      <c r="B545" s="7" t="s">
        <v>15</v>
      </c>
      <c r="C545" s="7" t="s">
        <v>1089</v>
      </c>
      <c r="D545" s="8" t="s">
        <v>1090</v>
      </c>
      <c r="E545" s="9"/>
      <c r="F545" s="7">
        <f t="shared" si="182"/>
        <v>-309</v>
      </c>
      <c r="G545" s="9">
        <f t="shared" si="184"/>
        <v>309</v>
      </c>
      <c r="H545" s="7">
        <f t="shared" ref="H545:M545" si="187">+H546</f>
        <v>133</v>
      </c>
      <c r="I545" s="7">
        <f t="shared" si="187"/>
        <v>127</v>
      </c>
      <c r="J545" s="7">
        <f t="shared" si="187"/>
        <v>41</v>
      </c>
      <c r="K545" s="7">
        <f t="shared" si="187"/>
        <v>8</v>
      </c>
      <c r="L545" s="7">
        <f t="shared" si="187"/>
        <v>0</v>
      </c>
      <c r="M545" s="7">
        <f t="shared" si="187"/>
        <v>0</v>
      </c>
    </row>
    <row r="546" spans="1:13" ht="27" customHeight="1" x14ac:dyDescent="0.15">
      <c r="A546" s="7" t="s">
        <v>326</v>
      </c>
      <c r="B546" s="7" t="s">
        <v>1091</v>
      </c>
      <c r="C546" s="7" t="s">
        <v>1089</v>
      </c>
      <c r="D546" s="8" t="s">
        <v>1092</v>
      </c>
      <c r="E546" s="9"/>
      <c r="F546" s="7">
        <f t="shared" si="182"/>
        <v>-309</v>
      </c>
      <c r="G546" s="9">
        <f t="shared" si="184"/>
        <v>309</v>
      </c>
      <c r="H546" s="7">
        <v>133</v>
      </c>
      <c r="I546" s="7">
        <v>127</v>
      </c>
      <c r="J546" s="7">
        <v>41</v>
      </c>
      <c r="K546" s="7">
        <v>8</v>
      </c>
      <c r="L546" s="7">
        <v>0</v>
      </c>
      <c r="M546" s="7">
        <v>0</v>
      </c>
    </row>
    <row r="547" spans="1:13" ht="27" customHeight="1" x14ac:dyDescent="0.15">
      <c r="A547" s="7" t="s">
        <v>14</v>
      </c>
      <c r="B547" s="7" t="s">
        <v>15</v>
      </c>
      <c r="C547" s="7" t="s">
        <v>1093</v>
      </c>
      <c r="D547" s="8" t="s">
        <v>1094</v>
      </c>
      <c r="E547" s="9">
        <v>11033</v>
      </c>
      <c r="F547" s="7">
        <f t="shared" si="182"/>
        <v>3479</v>
      </c>
      <c r="G547" s="9">
        <f t="shared" si="184"/>
        <v>7554</v>
      </c>
      <c r="H547" s="7">
        <f t="shared" ref="H547:M547" si="188">SUM(H548:H552)</f>
        <v>4664</v>
      </c>
      <c r="I547" s="7">
        <f t="shared" si="188"/>
        <v>1686</v>
      </c>
      <c r="J547" s="7">
        <f t="shared" si="188"/>
        <v>489</v>
      </c>
      <c r="K547" s="7">
        <f t="shared" si="188"/>
        <v>715</v>
      </c>
      <c r="L547" s="7">
        <f t="shared" si="188"/>
        <v>0</v>
      </c>
      <c r="M547" s="7">
        <f t="shared" si="188"/>
        <v>0</v>
      </c>
    </row>
    <row r="548" spans="1:13" ht="27" customHeight="1" x14ac:dyDescent="0.15">
      <c r="A548" s="7" t="s">
        <v>1095</v>
      </c>
      <c r="B548" s="7" t="s">
        <v>1096</v>
      </c>
      <c r="C548" s="7" t="s">
        <v>1093</v>
      </c>
      <c r="D548" s="8" t="s">
        <v>1097</v>
      </c>
      <c r="E548" s="9"/>
      <c r="F548" s="7">
        <f t="shared" si="182"/>
        <v>-25</v>
      </c>
      <c r="G548" s="9">
        <f t="shared" si="184"/>
        <v>25</v>
      </c>
      <c r="H548" s="7">
        <v>15</v>
      </c>
      <c r="I548" s="7">
        <v>0</v>
      </c>
      <c r="J548" s="7">
        <v>10</v>
      </c>
      <c r="K548" s="7">
        <v>0</v>
      </c>
      <c r="L548" s="7">
        <v>0</v>
      </c>
      <c r="M548" s="7">
        <v>0</v>
      </c>
    </row>
    <row r="549" spans="1:13" ht="27" customHeight="1" x14ac:dyDescent="0.15">
      <c r="A549" s="7" t="s">
        <v>1098</v>
      </c>
      <c r="B549" s="7" t="s">
        <v>1099</v>
      </c>
      <c r="C549" s="7" t="s">
        <v>1093</v>
      </c>
      <c r="D549" s="8" t="s">
        <v>1100</v>
      </c>
      <c r="E549" s="9"/>
      <c r="F549" s="7">
        <f t="shared" si="182"/>
        <v>-3253</v>
      </c>
      <c r="G549" s="9">
        <f t="shared" si="184"/>
        <v>3253</v>
      </c>
      <c r="H549" s="7">
        <v>2326</v>
      </c>
      <c r="I549" s="7">
        <v>526</v>
      </c>
      <c r="J549" s="7">
        <v>401</v>
      </c>
      <c r="K549" s="7">
        <v>0</v>
      </c>
      <c r="L549" s="7">
        <v>0</v>
      </c>
      <c r="M549" s="7">
        <v>0</v>
      </c>
    </row>
    <row r="550" spans="1:13" ht="27" customHeight="1" x14ac:dyDescent="0.15">
      <c r="A550" s="7" t="s">
        <v>974</v>
      </c>
      <c r="B550" s="7" t="s">
        <v>975</v>
      </c>
      <c r="C550" s="7" t="s">
        <v>1093</v>
      </c>
      <c r="D550" s="8" t="s">
        <v>976</v>
      </c>
      <c r="E550" s="9"/>
      <c r="F550" s="7">
        <f t="shared" si="182"/>
        <v>-2589</v>
      </c>
      <c r="G550" s="9">
        <f t="shared" si="184"/>
        <v>2589</v>
      </c>
      <c r="H550" s="7">
        <v>1552</v>
      </c>
      <c r="I550" s="7">
        <v>1037</v>
      </c>
      <c r="J550" s="7">
        <v>0</v>
      </c>
      <c r="K550" s="7">
        <v>0</v>
      </c>
      <c r="L550" s="7">
        <v>0</v>
      </c>
      <c r="M550" s="7">
        <v>0</v>
      </c>
    </row>
    <row r="551" spans="1:13" ht="27" customHeight="1" x14ac:dyDescent="0.15">
      <c r="A551" s="7" t="s">
        <v>361</v>
      </c>
      <c r="B551" s="7" t="s">
        <v>1101</v>
      </c>
      <c r="C551" s="7" t="s">
        <v>1093</v>
      </c>
      <c r="D551" s="8" t="s">
        <v>1102</v>
      </c>
      <c r="E551" s="9"/>
      <c r="F551" s="7">
        <f t="shared" si="182"/>
        <v>-972</v>
      </c>
      <c r="G551" s="9">
        <f t="shared" si="184"/>
        <v>972</v>
      </c>
      <c r="H551" s="7">
        <v>771</v>
      </c>
      <c r="I551" s="7">
        <v>123</v>
      </c>
      <c r="J551" s="7">
        <v>78</v>
      </c>
      <c r="K551" s="7">
        <v>0</v>
      </c>
      <c r="L551" s="7">
        <v>0</v>
      </c>
      <c r="M551" s="7">
        <v>0</v>
      </c>
    </row>
    <row r="552" spans="1:13" ht="27" customHeight="1" x14ac:dyDescent="0.15">
      <c r="A552" s="7" t="s">
        <v>1103</v>
      </c>
      <c r="B552" s="7" t="s">
        <v>1104</v>
      </c>
      <c r="C552" s="7" t="s">
        <v>1093</v>
      </c>
      <c r="D552" s="8" t="s">
        <v>1105</v>
      </c>
      <c r="E552" s="9"/>
      <c r="F552" s="7">
        <f t="shared" si="182"/>
        <v>-715</v>
      </c>
      <c r="G552" s="9">
        <f t="shared" si="184"/>
        <v>715</v>
      </c>
      <c r="H552" s="7">
        <v>0</v>
      </c>
      <c r="I552" s="7">
        <v>0</v>
      </c>
      <c r="J552" s="7">
        <v>0</v>
      </c>
      <c r="K552" s="7">
        <v>715</v>
      </c>
      <c r="L552" s="7">
        <v>0</v>
      </c>
      <c r="M552" s="7">
        <v>0</v>
      </c>
    </row>
    <row r="553" spans="1:13" ht="27" customHeight="1" x14ac:dyDescent="0.15">
      <c r="A553" s="7"/>
      <c r="B553" s="7"/>
      <c r="C553" s="7" t="s">
        <v>1106</v>
      </c>
      <c r="D553" s="8" t="s">
        <v>1107</v>
      </c>
      <c r="E553" s="9">
        <v>10</v>
      </c>
      <c r="F553" s="7">
        <f t="shared" si="182"/>
        <v>10</v>
      </c>
      <c r="G553" s="9"/>
      <c r="H553" s="7"/>
      <c r="I553" s="7"/>
      <c r="J553" s="7"/>
      <c r="K553" s="7"/>
      <c r="L553" s="7"/>
      <c r="M553" s="7"/>
    </row>
    <row r="554" spans="1:13" ht="27" customHeight="1" x14ac:dyDescent="0.15">
      <c r="A554" s="7" t="s">
        <v>14</v>
      </c>
      <c r="B554" s="7" t="s">
        <v>15</v>
      </c>
      <c r="C554" s="7" t="s">
        <v>1108</v>
      </c>
      <c r="D554" s="8" t="s">
        <v>1109</v>
      </c>
      <c r="E554" s="9">
        <f>+E555</f>
        <v>2121</v>
      </c>
      <c r="F554" s="7">
        <f t="shared" si="182"/>
        <v>1881</v>
      </c>
      <c r="G554" s="9">
        <f t="shared" ref="G554:G585" si="189">SUM(H554:M554)</f>
        <v>240</v>
      </c>
      <c r="H554" s="7">
        <f t="shared" ref="H554:M554" si="190">+H555</f>
        <v>211</v>
      </c>
      <c r="I554" s="7">
        <f t="shared" si="190"/>
        <v>29</v>
      </c>
      <c r="J554" s="7">
        <f t="shared" si="190"/>
        <v>0</v>
      </c>
      <c r="K554" s="7">
        <f t="shared" si="190"/>
        <v>0</v>
      </c>
      <c r="L554" s="7">
        <f t="shared" si="190"/>
        <v>0</v>
      </c>
      <c r="M554" s="7">
        <f t="shared" si="190"/>
        <v>0</v>
      </c>
    </row>
    <row r="555" spans="1:13" ht="27" customHeight="1" x14ac:dyDescent="0.15">
      <c r="A555" s="7" t="s">
        <v>14</v>
      </c>
      <c r="B555" s="7" t="s">
        <v>15</v>
      </c>
      <c r="C555" s="7" t="s">
        <v>1110</v>
      </c>
      <c r="D555" s="8" t="s">
        <v>1111</v>
      </c>
      <c r="E555" s="9">
        <v>2121</v>
      </c>
      <c r="F555" s="7">
        <f t="shared" si="182"/>
        <v>1881</v>
      </c>
      <c r="G555" s="9">
        <f t="shared" si="189"/>
        <v>240</v>
      </c>
      <c r="H555" s="7">
        <f t="shared" ref="H555:M555" si="191">+H556+H557</f>
        <v>211</v>
      </c>
      <c r="I555" s="7">
        <f t="shared" si="191"/>
        <v>29</v>
      </c>
      <c r="J555" s="7">
        <f t="shared" si="191"/>
        <v>0</v>
      </c>
      <c r="K555" s="7">
        <f t="shared" si="191"/>
        <v>0</v>
      </c>
      <c r="L555" s="7">
        <f t="shared" si="191"/>
        <v>0</v>
      </c>
      <c r="M555" s="7">
        <f t="shared" si="191"/>
        <v>0</v>
      </c>
    </row>
    <row r="556" spans="1:13" ht="27" customHeight="1" x14ac:dyDescent="0.15">
      <c r="A556" s="7" t="s">
        <v>1112</v>
      </c>
      <c r="B556" s="7" t="s">
        <v>1113</v>
      </c>
      <c r="C556" s="7" t="s">
        <v>1110</v>
      </c>
      <c r="D556" s="8" t="s">
        <v>1114</v>
      </c>
      <c r="E556" s="9"/>
      <c r="F556" s="7">
        <f t="shared" si="182"/>
        <v>-45</v>
      </c>
      <c r="G556" s="9">
        <f t="shared" si="189"/>
        <v>45</v>
      </c>
      <c r="H556" s="7">
        <v>39</v>
      </c>
      <c r="I556" s="7">
        <v>6</v>
      </c>
      <c r="J556" s="7">
        <v>0</v>
      </c>
      <c r="K556" s="7">
        <v>0</v>
      </c>
      <c r="L556" s="7">
        <v>0</v>
      </c>
      <c r="M556" s="7">
        <v>0</v>
      </c>
    </row>
    <row r="557" spans="1:13" ht="27" customHeight="1" x14ac:dyDescent="0.15">
      <c r="A557" s="7" t="s">
        <v>1115</v>
      </c>
      <c r="B557" s="7" t="s">
        <v>1116</v>
      </c>
      <c r="C557" s="7" t="s">
        <v>1110</v>
      </c>
      <c r="D557" s="8" t="s">
        <v>1117</v>
      </c>
      <c r="E557" s="9"/>
      <c r="F557" s="7">
        <f t="shared" si="182"/>
        <v>-195</v>
      </c>
      <c r="G557" s="9">
        <f t="shared" si="189"/>
        <v>195</v>
      </c>
      <c r="H557" s="7">
        <v>172</v>
      </c>
      <c r="I557" s="7">
        <v>23</v>
      </c>
      <c r="J557" s="7">
        <v>0</v>
      </c>
      <c r="K557" s="7">
        <v>0</v>
      </c>
      <c r="L557" s="7">
        <v>0</v>
      </c>
      <c r="M557" s="7">
        <v>0</v>
      </c>
    </row>
    <row r="558" spans="1:13" ht="27" customHeight="1" x14ac:dyDescent="0.15">
      <c r="A558" s="7" t="s">
        <v>14</v>
      </c>
      <c r="B558" s="7" t="s">
        <v>15</v>
      </c>
      <c r="C558" s="7" t="s">
        <v>1118</v>
      </c>
      <c r="D558" s="8" t="s">
        <v>1119</v>
      </c>
      <c r="E558" s="9">
        <f>+E559+E561</f>
        <v>4685</v>
      </c>
      <c r="F558" s="7">
        <f t="shared" si="182"/>
        <v>-1992</v>
      </c>
      <c r="G558" s="9">
        <f t="shared" si="189"/>
        <v>6677</v>
      </c>
      <c r="H558" s="7">
        <f t="shared" ref="H558:M558" si="192">+H559+H561</f>
        <v>5787</v>
      </c>
      <c r="I558" s="7">
        <f t="shared" si="192"/>
        <v>760</v>
      </c>
      <c r="J558" s="7">
        <f t="shared" si="192"/>
        <v>130</v>
      </c>
      <c r="K558" s="7">
        <f t="shared" si="192"/>
        <v>0</v>
      </c>
      <c r="L558" s="7">
        <f t="shared" si="192"/>
        <v>0</v>
      </c>
      <c r="M558" s="7">
        <f t="shared" si="192"/>
        <v>0</v>
      </c>
    </row>
    <row r="559" spans="1:13" ht="27" customHeight="1" x14ac:dyDescent="0.15">
      <c r="A559" s="7" t="s">
        <v>14</v>
      </c>
      <c r="B559" s="7" t="s">
        <v>15</v>
      </c>
      <c r="C559" s="7" t="s">
        <v>1120</v>
      </c>
      <c r="D559" s="8" t="s">
        <v>1121</v>
      </c>
      <c r="E559" s="9">
        <v>3300</v>
      </c>
      <c r="F559" s="7">
        <f t="shared" si="182"/>
        <v>0</v>
      </c>
      <c r="G559" s="9">
        <f t="shared" si="189"/>
        <v>3300</v>
      </c>
      <c r="H559" s="7">
        <f t="shared" ref="H559:M559" si="193">+H560</f>
        <v>3300</v>
      </c>
      <c r="I559" s="7">
        <f t="shared" si="193"/>
        <v>0</v>
      </c>
      <c r="J559" s="7">
        <f t="shared" si="193"/>
        <v>0</v>
      </c>
      <c r="K559" s="7">
        <f t="shared" si="193"/>
        <v>0</v>
      </c>
      <c r="L559" s="7">
        <f t="shared" si="193"/>
        <v>0</v>
      </c>
      <c r="M559" s="7">
        <f t="shared" si="193"/>
        <v>0</v>
      </c>
    </row>
    <row r="560" spans="1:13" ht="27" customHeight="1" x14ac:dyDescent="0.15">
      <c r="A560" s="7" t="s">
        <v>180</v>
      </c>
      <c r="B560" s="7" t="s">
        <v>1122</v>
      </c>
      <c r="C560" s="7" t="s">
        <v>1120</v>
      </c>
      <c r="D560" s="8" t="s">
        <v>1123</v>
      </c>
      <c r="E560" s="9"/>
      <c r="F560" s="7">
        <f t="shared" si="182"/>
        <v>-3300</v>
      </c>
      <c r="G560" s="9">
        <f t="shared" si="189"/>
        <v>3300</v>
      </c>
      <c r="H560" s="7">
        <v>3300</v>
      </c>
      <c r="I560" s="7">
        <v>0</v>
      </c>
      <c r="J560" s="7">
        <v>0</v>
      </c>
      <c r="K560" s="7">
        <v>0</v>
      </c>
      <c r="L560" s="7">
        <v>0</v>
      </c>
      <c r="M560" s="7">
        <v>0</v>
      </c>
    </row>
    <row r="561" spans="1:13" ht="27" customHeight="1" x14ac:dyDescent="0.15">
      <c r="A561" s="7" t="s">
        <v>14</v>
      </c>
      <c r="B561" s="7" t="s">
        <v>15</v>
      </c>
      <c r="C561" s="7" t="s">
        <v>1124</v>
      </c>
      <c r="D561" s="8" t="s">
        <v>1125</v>
      </c>
      <c r="E561" s="9">
        <v>1385</v>
      </c>
      <c r="F561" s="7">
        <f t="shared" si="182"/>
        <v>-1992</v>
      </c>
      <c r="G561" s="9">
        <f t="shared" si="189"/>
        <v>3377</v>
      </c>
      <c r="H561" s="7">
        <f t="shared" ref="H561:M561" si="194">SUM(H562:H564)</f>
        <v>2487</v>
      </c>
      <c r="I561" s="7">
        <f t="shared" si="194"/>
        <v>760</v>
      </c>
      <c r="J561" s="7">
        <f t="shared" si="194"/>
        <v>130</v>
      </c>
      <c r="K561" s="7">
        <f t="shared" si="194"/>
        <v>0</v>
      </c>
      <c r="L561" s="7">
        <f t="shared" si="194"/>
        <v>0</v>
      </c>
      <c r="M561" s="7">
        <f t="shared" si="194"/>
        <v>0</v>
      </c>
    </row>
    <row r="562" spans="1:13" ht="27" customHeight="1" x14ac:dyDescent="0.15">
      <c r="A562" s="7" t="s">
        <v>767</v>
      </c>
      <c r="B562" s="7" t="s">
        <v>1126</v>
      </c>
      <c r="C562" s="7" t="s">
        <v>1124</v>
      </c>
      <c r="D562" s="8" t="s">
        <v>1123</v>
      </c>
      <c r="E562" s="9"/>
      <c r="F562" s="7">
        <f t="shared" si="182"/>
        <v>-1992</v>
      </c>
      <c r="G562" s="9">
        <f t="shared" si="189"/>
        <v>1992</v>
      </c>
      <c r="H562" s="7">
        <v>1586</v>
      </c>
      <c r="I562" s="7">
        <v>406</v>
      </c>
      <c r="J562" s="7">
        <v>0</v>
      </c>
      <c r="K562" s="7">
        <v>0</v>
      </c>
      <c r="L562" s="7">
        <v>0</v>
      </c>
      <c r="M562" s="7">
        <v>0</v>
      </c>
    </row>
    <row r="563" spans="1:13" ht="27" customHeight="1" x14ac:dyDescent="0.15">
      <c r="A563" s="7" t="s">
        <v>767</v>
      </c>
      <c r="B563" s="7" t="s">
        <v>1127</v>
      </c>
      <c r="C563" s="7" t="s">
        <v>1124</v>
      </c>
      <c r="D563" s="8" t="s">
        <v>1123</v>
      </c>
      <c r="E563" s="9"/>
      <c r="F563" s="7">
        <f t="shared" si="182"/>
        <v>-1242</v>
      </c>
      <c r="G563" s="9">
        <f t="shared" si="189"/>
        <v>1242</v>
      </c>
      <c r="H563" s="7">
        <v>901</v>
      </c>
      <c r="I563" s="7">
        <v>311</v>
      </c>
      <c r="J563" s="7">
        <v>30</v>
      </c>
      <c r="K563" s="7">
        <v>0</v>
      </c>
      <c r="L563" s="7">
        <v>0</v>
      </c>
      <c r="M563" s="7">
        <v>0</v>
      </c>
    </row>
    <row r="564" spans="1:13" ht="27" customHeight="1" x14ac:dyDescent="0.15">
      <c r="A564" s="7" t="s">
        <v>1095</v>
      </c>
      <c r="B564" s="7" t="s">
        <v>1128</v>
      </c>
      <c r="C564" s="7" t="s">
        <v>1124</v>
      </c>
      <c r="D564" s="8" t="s">
        <v>1123</v>
      </c>
      <c r="E564" s="9"/>
      <c r="F564" s="7">
        <f t="shared" si="182"/>
        <v>-143</v>
      </c>
      <c r="G564" s="9">
        <f t="shared" si="189"/>
        <v>143</v>
      </c>
      <c r="H564" s="7">
        <v>0</v>
      </c>
      <c r="I564" s="7">
        <v>43</v>
      </c>
      <c r="J564" s="7">
        <v>100</v>
      </c>
      <c r="K564" s="7">
        <v>0</v>
      </c>
      <c r="L564" s="7">
        <v>0</v>
      </c>
      <c r="M564" s="7">
        <v>0</v>
      </c>
    </row>
    <row r="565" spans="1:13" ht="27" customHeight="1" x14ac:dyDescent="0.15">
      <c r="A565" s="7" t="s">
        <v>14</v>
      </c>
      <c r="B565" s="7" t="s">
        <v>15</v>
      </c>
      <c r="C565" s="7" t="s">
        <v>1129</v>
      </c>
      <c r="D565" s="8" t="s">
        <v>1130</v>
      </c>
      <c r="E565" s="9">
        <f>+E566+E569</f>
        <v>2320</v>
      </c>
      <c r="F565" s="7">
        <f t="shared" si="182"/>
        <v>92</v>
      </c>
      <c r="G565" s="9">
        <f t="shared" si="189"/>
        <v>2228</v>
      </c>
      <c r="H565" s="7">
        <f t="shared" ref="H565:M565" si="195">+H566+H569</f>
        <v>917</v>
      </c>
      <c r="I565" s="7">
        <f t="shared" si="195"/>
        <v>130</v>
      </c>
      <c r="J565" s="7">
        <f t="shared" si="195"/>
        <v>845</v>
      </c>
      <c r="K565" s="7">
        <f t="shared" si="195"/>
        <v>86</v>
      </c>
      <c r="L565" s="7">
        <f t="shared" si="195"/>
        <v>100</v>
      </c>
      <c r="M565" s="7">
        <f t="shared" si="195"/>
        <v>150</v>
      </c>
    </row>
    <row r="566" spans="1:13" ht="27" customHeight="1" x14ac:dyDescent="0.15">
      <c r="A566" s="7" t="s">
        <v>14</v>
      </c>
      <c r="B566" s="7" t="s">
        <v>15</v>
      </c>
      <c r="C566" s="7" t="s">
        <v>1131</v>
      </c>
      <c r="D566" s="8" t="s">
        <v>1132</v>
      </c>
      <c r="E566" s="9">
        <f>+E567</f>
        <v>1022</v>
      </c>
      <c r="F566" s="7">
        <f t="shared" si="182"/>
        <v>0</v>
      </c>
      <c r="G566" s="9">
        <f t="shared" si="189"/>
        <v>1022</v>
      </c>
      <c r="H566" s="7">
        <f t="shared" ref="H566:M567" si="196">+H567</f>
        <v>277</v>
      </c>
      <c r="I566" s="7">
        <f t="shared" si="196"/>
        <v>0</v>
      </c>
      <c r="J566" s="7">
        <f t="shared" si="196"/>
        <v>645</v>
      </c>
      <c r="K566" s="7">
        <f t="shared" si="196"/>
        <v>0</v>
      </c>
      <c r="L566" s="7">
        <f t="shared" si="196"/>
        <v>100</v>
      </c>
      <c r="M566" s="7">
        <f t="shared" si="196"/>
        <v>0</v>
      </c>
    </row>
    <row r="567" spans="1:13" ht="27" customHeight="1" x14ac:dyDescent="0.15">
      <c r="A567" s="7" t="s">
        <v>14</v>
      </c>
      <c r="B567" s="7" t="s">
        <v>15</v>
      </c>
      <c r="C567" s="7" t="s">
        <v>1133</v>
      </c>
      <c r="D567" s="8" t="s">
        <v>1134</v>
      </c>
      <c r="E567" s="9">
        <v>1022</v>
      </c>
      <c r="F567" s="7">
        <f t="shared" si="182"/>
        <v>0</v>
      </c>
      <c r="G567" s="9">
        <f t="shared" si="189"/>
        <v>1022</v>
      </c>
      <c r="H567" s="7">
        <f t="shared" si="196"/>
        <v>277</v>
      </c>
      <c r="I567" s="7">
        <f t="shared" si="196"/>
        <v>0</v>
      </c>
      <c r="J567" s="7">
        <f t="shared" si="196"/>
        <v>645</v>
      </c>
      <c r="K567" s="7">
        <f t="shared" si="196"/>
        <v>0</v>
      </c>
      <c r="L567" s="7">
        <f t="shared" si="196"/>
        <v>100</v>
      </c>
      <c r="M567" s="7">
        <f t="shared" si="196"/>
        <v>0</v>
      </c>
    </row>
    <row r="568" spans="1:13" ht="27" customHeight="1" x14ac:dyDescent="0.15">
      <c r="A568" s="7" t="s">
        <v>1135</v>
      </c>
      <c r="B568" s="7" t="s">
        <v>1136</v>
      </c>
      <c r="C568" s="7" t="s">
        <v>1133</v>
      </c>
      <c r="D568" s="8" t="s">
        <v>1137</v>
      </c>
      <c r="E568" s="9"/>
      <c r="F568" s="7">
        <f t="shared" si="182"/>
        <v>-1022</v>
      </c>
      <c r="G568" s="9">
        <f t="shared" si="189"/>
        <v>1022</v>
      </c>
      <c r="H568" s="7">
        <v>277</v>
      </c>
      <c r="I568" s="7">
        <v>0</v>
      </c>
      <c r="J568" s="7">
        <v>645</v>
      </c>
      <c r="K568" s="7">
        <v>0</v>
      </c>
      <c r="L568" s="7">
        <v>100</v>
      </c>
      <c r="M568" s="7">
        <v>0</v>
      </c>
    </row>
    <row r="569" spans="1:13" ht="27" customHeight="1" x14ac:dyDescent="0.15">
      <c r="A569" s="7" t="s">
        <v>14</v>
      </c>
      <c r="B569" s="7" t="s">
        <v>15</v>
      </c>
      <c r="C569" s="7" t="s">
        <v>1138</v>
      </c>
      <c r="D569" s="8" t="s">
        <v>1139</v>
      </c>
      <c r="E569" s="9">
        <f>+E570</f>
        <v>1298</v>
      </c>
      <c r="F569" s="7">
        <f t="shared" si="182"/>
        <v>92</v>
      </c>
      <c r="G569" s="9">
        <f t="shared" si="189"/>
        <v>1206</v>
      </c>
      <c r="H569" s="7">
        <f t="shared" ref="H569:M569" si="197">+H570+H577</f>
        <v>640</v>
      </c>
      <c r="I569" s="7">
        <f t="shared" si="197"/>
        <v>130</v>
      </c>
      <c r="J569" s="7">
        <f t="shared" si="197"/>
        <v>200</v>
      </c>
      <c r="K569" s="7">
        <f t="shared" si="197"/>
        <v>86</v>
      </c>
      <c r="L569" s="7">
        <f t="shared" si="197"/>
        <v>0</v>
      </c>
      <c r="M569" s="7">
        <f t="shared" si="197"/>
        <v>150</v>
      </c>
    </row>
    <row r="570" spans="1:13" ht="27" customHeight="1" x14ac:dyDescent="0.15">
      <c r="A570" s="7" t="s">
        <v>14</v>
      </c>
      <c r="B570" s="7" t="s">
        <v>15</v>
      </c>
      <c r="C570" s="7" t="s">
        <v>1140</v>
      </c>
      <c r="D570" s="8" t="s">
        <v>1141</v>
      </c>
      <c r="E570" s="9">
        <v>1298</v>
      </c>
      <c r="F570" s="7">
        <f t="shared" si="182"/>
        <v>212</v>
      </c>
      <c r="G570" s="9">
        <f t="shared" si="189"/>
        <v>1086</v>
      </c>
      <c r="H570" s="7">
        <f t="shared" ref="H570:M570" si="198">SUM(H571:H576)</f>
        <v>600</v>
      </c>
      <c r="I570" s="7">
        <f t="shared" si="198"/>
        <v>110</v>
      </c>
      <c r="J570" s="7">
        <f t="shared" si="198"/>
        <v>160</v>
      </c>
      <c r="K570" s="7">
        <f t="shared" si="198"/>
        <v>66</v>
      </c>
      <c r="L570" s="7">
        <f t="shared" si="198"/>
        <v>0</v>
      </c>
      <c r="M570" s="7">
        <f t="shared" si="198"/>
        <v>150</v>
      </c>
    </row>
    <row r="571" spans="1:13" ht="27" customHeight="1" x14ac:dyDescent="0.15">
      <c r="A571" s="7" t="s">
        <v>988</v>
      </c>
      <c r="B571" s="7" t="s">
        <v>1142</v>
      </c>
      <c r="C571" s="7" t="s">
        <v>1140</v>
      </c>
      <c r="D571" s="8" t="s">
        <v>1143</v>
      </c>
      <c r="E571" s="9"/>
      <c r="F571" s="7">
        <f t="shared" si="182"/>
        <v>-160</v>
      </c>
      <c r="G571" s="9">
        <f t="shared" si="189"/>
        <v>160</v>
      </c>
      <c r="H571" s="7">
        <v>80</v>
      </c>
      <c r="I571" s="7">
        <v>20</v>
      </c>
      <c r="J571" s="7">
        <v>40</v>
      </c>
      <c r="K571" s="7">
        <v>0</v>
      </c>
      <c r="L571" s="7">
        <v>0</v>
      </c>
      <c r="M571" s="7">
        <v>20</v>
      </c>
    </row>
    <row r="572" spans="1:13" ht="27" customHeight="1" x14ac:dyDescent="0.15">
      <c r="A572" s="7" t="s">
        <v>1144</v>
      </c>
      <c r="B572" s="7" t="s">
        <v>1145</v>
      </c>
      <c r="C572" s="7" t="s">
        <v>1140</v>
      </c>
      <c r="D572" s="8" t="s">
        <v>1146</v>
      </c>
      <c r="E572" s="9"/>
      <c r="F572" s="7">
        <f t="shared" si="182"/>
        <v>-6</v>
      </c>
      <c r="G572" s="9">
        <f t="shared" si="189"/>
        <v>6</v>
      </c>
      <c r="H572" s="7">
        <v>0</v>
      </c>
      <c r="I572" s="7">
        <v>0</v>
      </c>
      <c r="J572" s="7">
        <v>0</v>
      </c>
      <c r="K572" s="7">
        <v>6</v>
      </c>
      <c r="L572" s="7">
        <v>0</v>
      </c>
      <c r="M572" s="7">
        <v>0</v>
      </c>
    </row>
    <row r="573" spans="1:13" ht="27" customHeight="1" x14ac:dyDescent="0.15">
      <c r="A573" s="7" t="s">
        <v>1144</v>
      </c>
      <c r="B573" s="7" t="s">
        <v>1147</v>
      </c>
      <c r="C573" s="7" t="s">
        <v>1140</v>
      </c>
      <c r="D573" s="8" t="s">
        <v>1148</v>
      </c>
      <c r="E573" s="9"/>
      <c r="F573" s="7">
        <f t="shared" si="182"/>
        <v>-360</v>
      </c>
      <c r="G573" s="9">
        <f t="shared" si="189"/>
        <v>360</v>
      </c>
      <c r="H573" s="7">
        <v>120</v>
      </c>
      <c r="I573" s="7">
        <v>60</v>
      </c>
      <c r="J573" s="7">
        <v>120</v>
      </c>
      <c r="K573" s="7">
        <v>60</v>
      </c>
      <c r="L573" s="7">
        <v>0</v>
      </c>
      <c r="M573" s="7">
        <v>0</v>
      </c>
    </row>
    <row r="574" spans="1:13" ht="27" customHeight="1" x14ac:dyDescent="0.15">
      <c r="A574" s="7" t="s">
        <v>1149</v>
      </c>
      <c r="B574" s="7" t="s">
        <v>1150</v>
      </c>
      <c r="C574" s="7" t="s">
        <v>1140</v>
      </c>
      <c r="D574" s="8" t="s">
        <v>1146</v>
      </c>
      <c r="E574" s="9"/>
      <c r="F574" s="7">
        <f t="shared" si="182"/>
        <v>-100</v>
      </c>
      <c r="G574" s="9">
        <f t="shared" si="189"/>
        <v>100</v>
      </c>
      <c r="H574" s="7">
        <v>0</v>
      </c>
      <c r="I574" s="7">
        <v>0</v>
      </c>
      <c r="J574" s="7">
        <v>0</v>
      </c>
      <c r="K574" s="7">
        <v>0</v>
      </c>
      <c r="L574" s="7">
        <v>0</v>
      </c>
      <c r="M574" s="7">
        <v>100</v>
      </c>
    </row>
    <row r="575" spans="1:13" ht="27" customHeight="1" x14ac:dyDescent="0.15">
      <c r="A575" s="7" t="s">
        <v>1149</v>
      </c>
      <c r="B575" s="7" t="s">
        <v>1151</v>
      </c>
      <c r="C575" s="7" t="s">
        <v>1140</v>
      </c>
      <c r="D575" s="8" t="s">
        <v>1152</v>
      </c>
      <c r="E575" s="9"/>
      <c r="F575" s="7">
        <f t="shared" si="182"/>
        <v>-60</v>
      </c>
      <c r="G575" s="9">
        <f t="shared" si="189"/>
        <v>60</v>
      </c>
      <c r="H575" s="7">
        <v>0</v>
      </c>
      <c r="I575" s="7">
        <v>30</v>
      </c>
      <c r="J575" s="7">
        <v>0</v>
      </c>
      <c r="K575" s="7">
        <v>0</v>
      </c>
      <c r="L575" s="7">
        <v>0</v>
      </c>
      <c r="M575" s="7">
        <v>30</v>
      </c>
    </row>
    <row r="576" spans="1:13" ht="27" customHeight="1" x14ac:dyDescent="0.15">
      <c r="A576" s="7" t="s">
        <v>561</v>
      </c>
      <c r="B576" s="7" t="s">
        <v>1153</v>
      </c>
      <c r="C576" s="7" t="s">
        <v>1140</v>
      </c>
      <c r="D576" s="8" t="s">
        <v>1143</v>
      </c>
      <c r="E576" s="9"/>
      <c r="F576" s="7">
        <f t="shared" si="182"/>
        <v>-400</v>
      </c>
      <c r="G576" s="9">
        <f t="shared" si="189"/>
        <v>400</v>
      </c>
      <c r="H576" s="7">
        <v>400</v>
      </c>
      <c r="I576" s="7">
        <v>0</v>
      </c>
      <c r="J576" s="7">
        <v>0</v>
      </c>
      <c r="K576" s="7">
        <v>0</v>
      </c>
      <c r="L576" s="7">
        <v>0</v>
      </c>
      <c r="M576" s="7">
        <v>0</v>
      </c>
    </row>
    <row r="577" spans="1:13" ht="27" customHeight="1" x14ac:dyDescent="0.15">
      <c r="A577" s="7" t="s">
        <v>14</v>
      </c>
      <c r="B577" s="7" t="s">
        <v>15</v>
      </c>
      <c r="C577" s="7" t="s">
        <v>1154</v>
      </c>
      <c r="D577" s="8" t="s">
        <v>1155</v>
      </c>
      <c r="E577" s="9"/>
      <c r="F577" s="7">
        <f t="shared" si="182"/>
        <v>-120</v>
      </c>
      <c r="G577" s="9">
        <f t="shared" si="189"/>
        <v>120</v>
      </c>
      <c r="H577" s="7">
        <f t="shared" ref="H577:M577" si="199">+H578+H579</f>
        <v>40</v>
      </c>
      <c r="I577" s="7">
        <f t="shared" si="199"/>
        <v>20</v>
      </c>
      <c r="J577" s="7">
        <f t="shared" si="199"/>
        <v>40</v>
      </c>
      <c r="K577" s="7">
        <f t="shared" si="199"/>
        <v>20</v>
      </c>
      <c r="L577" s="7">
        <f t="shared" si="199"/>
        <v>0</v>
      </c>
      <c r="M577" s="7">
        <f t="shared" si="199"/>
        <v>0</v>
      </c>
    </row>
    <row r="578" spans="1:13" ht="27" customHeight="1" x14ac:dyDescent="0.15">
      <c r="A578" s="7" t="s">
        <v>1156</v>
      </c>
      <c r="B578" s="7" t="s">
        <v>1157</v>
      </c>
      <c r="C578" s="7" t="s">
        <v>1154</v>
      </c>
      <c r="D578" s="8" t="s">
        <v>1158</v>
      </c>
      <c r="E578" s="9"/>
      <c r="F578" s="7">
        <f t="shared" si="182"/>
        <v>-50</v>
      </c>
      <c r="G578" s="9">
        <f t="shared" si="189"/>
        <v>50</v>
      </c>
      <c r="H578" s="7">
        <v>0</v>
      </c>
      <c r="I578" s="7">
        <v>20</v>
      </c>
      <c r="J578" s="7">
        <v>10</v>
      </c>
      <c r="K578" s="7">
        <v>20</v>
      </c>
      <c r="L578" s="7">
        <v>0</v>
      </c>
      <c r="M578" s="7">
        <v>0</v>
      </c>
    </row>
    <row r="579" spans="1:13" ht="27" customHeight="1" x14ac:dyDescent="0.15">
      <c r="A579" s="7" t="s">
        <v>1156</v>
      </c>
      <c r="B579" s="7" t="s">
        <v>1159</v>
      </c>
      <c r="C579" s="7" t="s">
        <v>1154</v>
      </c>
      <c r="D579" s="8" t="s">
        <v>1160</v>
      </c>
      <c r="E579" s="9"/>
      <c r="F579" s="7">
        <f t="shared" si="182"/>
        <v>-70</v>
      </c>
      <c r="G579" s="9">
        <f t="shared" si="189"/>
        <v>70</v>
      </c>
      <c r="H579" s="7">
        <v>40</v>
      </c>
      <c r="I579" s="7">
        <v>0</v>
      </c>
      <c r="J579" s="7">
        <v>30</v>
      </c>
      <c r="K579" s="7">
        <v>0</v>
      </c>
      <c r="L579" s="7">
        <v>0</v>
      </c>
      <c r="M579" s="7">
        <v>0</v>
      </c>
    </row>
    <row r="580" spans="1:13" ht="27" customHeight="1" x14ac:dyDescent="0.15">
      <c r="A580" s="7" t="s">
        <v>14</v>
      </c>
      <c r="B580" s="7" t="s">
        <v>15</v>
      </c>
      <c r="C580" s="7" t="s">
        <v>1161</v>
      </c>
      <c r="D580" s="8" t="s">
        <v>1162</v>
      </c>
      <c r="E580" s="9">
        <f>+E581+E587+E590</f>
        <v>702</v>
      </c>
      <c r="F580" s="7">
        <f t="shared" si="182"/>
        <v>-338</v>
      </c>
      <c r="G580" s="9">
        <f t="shared" si="189"/>
        <v>1040</v>
      </c>
      <c r="H580" s="7">
        <f t="shared" ref="H580:M580" si="200">+H581+H587+H590</f>
        <v>653</v>
      </c>
      <c r="I580" s="7">
        <f t="shared" si="200"/>
        <v>78</v>
      </c>
      <c r="J580" s="7">
        <f t="shared" si="200"/>
        <v>171</v>
      </c>
      <c r="K580" s="7">
        <f t="shared" si="200"/>
        <v>66</v>
      </c>
      <c r="L580" s="7">
        <f t="shared" si="200"/>
        <v>18</v>
      </c>
      <c r="M580" s="7">
        <f t="shared" si="200"/>
        <v>54</v>
      </c>
    </row>
    <row r="581" spans="1:13" ht="27" customHeight="1" x14ac:dyDescent="0.15">
      <c r="A581" s="7" t="s">
        <v>14</v>
      </c>
      <c r="B581" s="7" t="s">
        <v>15</v>
      </c>
      <c r="C581" s="7" t="s">
        <v>1163</v>
      </c>
      <c r="D581" s="8" t="s">
        <v>1164</v>
      </c>
      <c r="E581" s="9">
        <f>+E582</f>
        <v>569</v>
      </c>
      <c r="F581" s="7">
        <f t="shared" si="182"/>
        <v>5</v>
      </c>
      <c r="G581" s="9">
        <f t="shared" si="189"/>
        <v>564</v>
      </c>
      <c r="H581" s="7">
        <f t="shared" ref="H581:M581" si="201">+H582</f>
        <v>510</v>
      </c>
      <c r="I581" s="7">
        <f t="shared" si="201"/>
        <v>24</v>
      </c>
      <c r="J581" s="7">
        <f t="shared" si="201"/>
        <v>6</v>
      </c>
      <c r="K581" s="7">
        <f t="shared" si="201"/>
        <v>21</v>
      </c>
      <c r="L581" s="7">
        <f t="shared" si="201"/>
        <v>1</v>
      </c>
      <c r="M581" s="7">
        <f t="shared" si="201"/>
        <v>2</v>
      </c>
    </row>
    <row r="582" spans="1:13" ht="27" customHeight="1" x14ac:dyDescent="0.15">
      <c r="A582" s="7" t="s">
        <v>14</v>
      </c>
      <c r="B582" s="7" t="s">
        <v>15</v>
      </c>
      <c r="C582" s="7" t="s">
        <v>1165</v>
      </c>
      <c r="D582" s="8" t="s">
        <v>1166</v>
      </c>
      <c r="E582" s="9">
        <v>569</v>
      </c>
      <c r="F582" s="7">
        <f t="shared" ref="F582:F645" si="202">+E582-G582</f>
        <v>5</v>
      </c>
      <c r="G582" s="9">
        <f t="shared" si="189"/>
        <v>564</v>
      </c>
      <c r="H582" s="7">
        <f>SUM(H583:H586)</f>
        <v>510</v>
      </c>
      <c r="I582" s="7">
        <f t="shared" ref="I582:M582" si="203">SUM(I583:I586)</f>
        <v>24</v>
      </c>
      <c r="J582" s="7">
        <f t="shared" si="203"/>
        <v>6</v>
      </c>
      <c r="K582" s="7">
        <f t="shared" si="203"/>
        <v>21</v>
      </c>
      <c r="L582" s="7">
        <f t="shared" si="203"/>
        <v>1</v>
      </c>
      <c r="M582" s="7">
        <f t="shared" si="203"/>
        <v>2</v>
      </c>
    </row>
    <row r="583" spans="1:13" ht="27" customHeight="1" x14ac:dyDescent="0.15">
      <c r="A583" s="7" t="s">
        <v>1167</v>
      </c>
      <c r="B583" s="7" t="s">
        <v>1168</v>
      </c>
      <c r="C583" s="7" t="s">
        <v>1165</v>
      </c>
      <c r="D583" s="8" t="s">
        <v>1169</v>
      </c>
      <c r="E583" s="9"/>
      <c r="F583" s="7">
        <f t="shared" si="202"/>
        <v>-2</v>
      </c>
      <c r="G583" s="9">
        <f t="shared" si="189"/>
        <v>2</v>
      </c>
      <c r="H583" s="7">
        <v>2</v>
      </c>
      <c r="I583" s="7">
        <v>0</v>
      </c>
      <c r="J583" s="7">
        <v>0</v>
      </c>
      <c r="K583" s="7">
        <v>0</v>
      </c>
      <c r="L583" s="7">
        <v>0</v>
      </c>
      <c r="M583" s="7">
        <v>0</v>
      </c>
    </row>
    <row r="584" spans="1:13" ht="27" customHeight="1" x14ac:dyDescent="0.15">
      <c r="A584" s="7" t="s">
        <v>1170</v>
      </c>
      <c r="B584" s="7" t="s">
        <v>1171</v>
      </c>
      <c r="C584" s="7" t="s">
        <v>1165</v>
      </c>
      <c r="D584" s="8" t="s">
        <v>1172</v>
      </c>
      <c r="E584" s="9"/>
      <c r="F584" s="7">
        <f t="shared" si="202"/>
        <v>-36</v>
      </c>
      <c r="G584" s="9">
        <f t="shared" si="189"/>
        <v>36</v>
      </c>
      <c r="H584" s="7">
        <v>2</v>
      </c>
      <c r="I584" s="7">
        <v>4</v>
      </c>
      <c r="J584" s="7">
        <v>6</v>
      </c>
      <c r="K584" s="7">
        <v>21</v>
      </c>
      <c r="L584" s="7">
        <v>1</v>
      </c>
      <c r="M584" s="7">
        <v>2</v>
      </c>
    </row>
    <row r="585" spans="1:13" ht="27" customHeight="1" x14ac:dyDescent="0.15">
      <c r="A585" s="7" t="s">
        <v>770</v>
      </c>
      <c r="B585" s="7" t="s">
        <v>1173</v>
      </c>
      <c r="C585" s="7" t="s">
        <v>1165</v>
      </c>
      <c r="D585" s="8" t="s">
        <v>1174</v>
      </c>
      <c r="E585" s="9"/>
      <c r="F585" s="7">
        <f t="shared" si="202"/>
        <v>-500</v>
      </c>
      <c r="G585" s="9">
        <f t="shared" si="189"/>
        <v>500</v>
      </c>
      <c r="H585" s="7">
        <v>500</v>
      </c>
      <c r="I585" s="7">
        <v>0</v>
      </c>
      <c r="J585" s="7">
        <v>0</v>
      </c>
      <c r="K585" s="7">
        <v>0</v>
      </c>
      <c r="L585" s="7">
        <v>0</v>
      </c>
      <c r="M585" s="7">
        <v>0</v>
      </c>
    </row>
    <row r="586" spans="1:13" ht="27" customHeight="1" x14ac:dyDescent="0.15">
      <c r="A586" s="7" t="s">
        <v>57</v>
      </c>
      <c r="B586" s="7" t="s">
        <v>1175</v>
      </c>
      <c r="C586" s="7" t="s">
        <v>1165</v>
      </c>
      <c r="D586" s="8" t="s">
        <v>1176</v>
      </c>
      <c r="E586" s="9"/>
      <c r="F586" s="7">
        <f t="shared" si="202"/>
        <v>-26</v>
      </c>
      <c r="G586" s="9">
        <f t="shared" ref="G586:G617" si="204">SUM(H586:M586)</f>
        <v>26</v>
      </c>
      <c r="H586" s="7">
        <v>6</v>
      </c>
      <c r="I586" s="7">
        <v>20</v>
      </c>
      <c r="J586" s="7">
        <v>0</v>
      </c>
      <c r="K586" s="7">
        <v>0</v>
      </c>
      <c r="L586" s="7">
        <v>0</v>
      </c>
      <c r="M586" s="7">
        <v>0</v>
      </c>
    </row>
    <row r="587" spans="1:13" ht="27" customHeight="1" x14ac:dyDescent="0.15">
      <c r="A587" s="7" t="s">
        <v>14</v>
      </c>
      <c r="B587" s="7" t="s">
        <v>15</v>
      </c>
      <c r="C587" s="7" t="s">
        <v>1177</v>
      </c>
      <c r="D587" s="8" t="s">
        <v>1178</v>
      </c>
      <c r="E587" s="9">
        <v>55</v>
      </c>
      <c r="F587" s="7">
        <f t="shared" si="202"/>
        <v>0</v>
      </c>
      <c r="G587" s="9">
        <f t="shared" si="204"/>
        <v>55</v>
      </c>
      <c r="H587" s="7">
        <f t="shared" ref="H587:M588" si="205">+H588</f>
        <v>29</v>
      </c>
      <c r="I587" s="7">
        <f t="shared" si="205"/>
        <v>10</v>
      </c>
      <c r="J587" s="7">
        <f t="shared" si="205"/>
        <v>13</v>
      </c>
      <c r="K587" s="7">
        <f t="shared" si="205"/>
        <v>3</v>
      </c>
      <c r="L587" s="7">
        <f t="shared" si="205"/>
        <v>0</v>
      </c>
      <c r="M587" s="7">
        <f t="shared" si="205"/>
        <v>0</v>
      </c>
    </row>
    <row r="588" spans="1:13" ht="27" customHeight="1" x14ac:dyDescent="0.15">
      <c r="A588" s="7" t="s">
        <v>14</v>
      </c>
      <c r="B588" s="7" t="s">
        <v>15</v>
      </c>
      <c r="C588" s="7" t="s">
        <v>1179</v>
      </c>
      <c r="D588" s="8" t="s">
        <v>1180</v>
      </c>
      <c r="E588" s="9"/>
      <c r="F588" s="7">
        <f t="shared" si="202"/>
        <v>-55</v>
      </c>
      <c r="G588" s="9">
        <f t="shared" si="204"/>
        <v>55</v>
      </c>
      <c r="H588" s="7">
        <f t="shared" si="205"/>
        <v>29</v>
      </c>
      <c r="I588" s="7">
        <f t="shared" si="205"/>
        <v>10</v>
      </c>
      <c r="J588" s="7">
        <f t="shared" si="205"/>
        <v>13</v>
      </c>
      <c r="K588" s="7">
        <f t="shared" si="205"/>
        <v>3</v>
      </c>
      <c r="L588" s="7">
        <f t="shared" si="205"/>
        <v>0</v>
      </c>
      <c r="M588" s="7">
        <f t="shared" si="205"/>
        <v>0</v>
      </c>
    </row>
    <row r="589" spans="1:13" ht="27" customHeight="1" x14ac:dyDescent="0.15">
      <c r="A589" s="7" t="s">
        <v>123</v>
      </c>
      <c r="B589" s="7" t="s">
        <v>1181</v>
      </c>
      <c r="C589" s="7" t="s">
        <v>1179</v>
      </c>
      <c r="D589" s="8" t="s">
        <v>1182</v>
      </c>
      <c r="E589" s="9"/>
      <c r="F589" s="7">
        <f t="shared" si="202"/>
        <v>-55</v>
      </c>
      <c r="G589" s="9">
        <f t="shared" si="204"/>
        <v>55</v>
      </c>
      <c r="H589" s="7">
        <v>29</v>
      </c>
      <c r="I589" s="7">
        <v>10</v>
      </c>
      <c r="J589" s="7">
        <v>13</v>
      </c>
      <c r="K589" s="7">
        <v>3</v>
      </c>
      <c r="L589" s="7">
        <v>0</v>
      </c>
      <c r="M589" s="7">
        <v>0</v>
      </c>
    </row>
    <row r="590" spans="1:13" ht="27" customHeight="1" x14ac:dyDescent="0.15">
      <c r="A590" s="7" t="s">
        <v>14</v>
      </c>
      <c r="B590" s="7" t="s">
        <v>15</v>
      </c>
      <c r="C590" s="7" t="s">
        <v>1183</v>
      </c>
      <c r="D590" s="8" t="s">
        <v>1184</v>
      </c>
      <c r="E590" s="9">
        <v>78</v>
      </c>
      <c r="F590" s="7">
        <f t="shared" si="202"/>
        <v>-343</v>
      </c>
      <c r="G590" s="9">
        <f t="shared" si="204"/>
        <v>421</v>
      </c>
      <c r="H590" s="7">
        <f t="shared" ref="H590:M590" si="206">+H591</f>
        <v>114</v>
      </c>
      <c r="I590" s="7">
        <f t="shared" si="206"/>
        <v>44</v>
      </c>
      <c r="J590" s="7">
        <f t="shared" si="206"/>
        <v>152</v>
      </c>
      <c r="K590" s="7">
        <f t="shared" si="206"/>
        <v>42</v>
      </c>
      <c r="L590" s="7">
        <f t="shared" si="206"/>
        <v>17</v>
      </c>
      <c r="M590" s="7">
        <f t="shared" si="206"/>
        <v>52</v>
      </c>
    </row>
    <row r="591" spans="1:13" ht="27" customHeight="1" x14ac:dyDescent="0.15">
      <c r="A591" s="7" t="s">
        <v>14</v>
      </c>
      <c r="B591" s="7" t="s">
        <v>15</v>
      </c>
      <c r="C591" s="7" t="s">
        <v>1185</v>
      </c>
      <c r="D591" s="8" t="s">
        <v>1186</v>
      </c>
      <c r="E591" s="9"/>
      <c r="F591" s="7">
        <f t="shared" si="202"/>
        <v>-421</v>
      </c>
      <c r="G591" s="9">
        <f t="shared" si="204"/>
        <v>421</v>
      </c>
      <c r="H591" s="7">
        <f t="shared" ref="H591:M591" si="207">SUM(H592:H597)</f>
        <v>114</v>
      </c>
      <c r="I591" s="7">
        <f t="shared" si="207"/>
        <v>44</v>
      </c>
      <c r="J591" s="7">
        <f t="shared" si="207"/>
        <v>152</v>
      </c>
      <c r="K591" s="7">
        <f t="shared" si="207"/>
        <v>42</v>
      </c>
      <c r="L591" s="7">
        <f t="shared" si="207"/>
        <v>17</v>
      </c>
      <c r="M591" s="7">
        <f t="shared" si="207"/>
        <v>52</v>
      </c>
    </row>
    <row r="592" spans="1:13" ht="27" customHeight="1" x14ac:dyDescent="0.15">
      <c r="A592" s="7" t="s">
        <v>456</v>
      </c>
      <c r="B592" s="7" t="s">
        <v>1187</v>
      </c>
      <c r="C592" s="7" t="s">
        <v>1185</v>
      </c>
      <c r="D592" s="8" t="s">
        <v>1188</v>
      </c>
      <c r="E592" s="9"/>
      <c r="F592" s="7">
        <f t="shared" si="202"/>
        <v>-51</v>
      </c>
      <c r="G592" s="9">
        <f t="shared" si="204"/>
        <v>51</v>
      </c>
      <c r="H592" s="7">
        <v>10</v>
      </c>
      <c r="I592" s="7">
        <v>8</v>
      </c>
      <c r="J592" s="7">
        <v>0</v>
      </c>
      <c r="K592" s="7">
        <v>30</v>
      </c>
      <c r="L592" s="7">
        <v>0</v>
      </c>
      <c r="M592" s="7">
        <v>3</v>
      </c>
    </row>
    <row r="593" spans="1:13" ht="27" customHeight="1" x14ac:dyDescent="0.15">
      <c r="A593" s="7" t="s">
        <v>456</v>
      </c>
      <c r="B593" s="7" t="s">
        <v>1189</v>
      </c>
      <c r="C593" s="7" t="s">
        <v>1185</v>
      </c>
      <c r="D593" s="8" t="s">
        <v>1190</v>
      </c>
      <c r="E593" s="9"/>
      <c r="F593" s="7">
        <f t="shared" si="202"/>
        <v>-52</v>
      </c>
      <c r="G593" s="9">
        <f t="shared" si="204"/>
        <v>52</v>
      </c>
      <c r="H593" s="7">
        <v>0</v>
      </c>
      <c r="I593" s="7">
        <v>0</v>
      </c>
      <c r="J593" s="7">
        <v>51</v>
      </c>
      <c r="K593" s="7">
        <v>0</v>
      </c>
      <c r="L593" s="7">
        <v>0</v>
      </c>
      <c r="M593" s="7">
        <v>1</v>
      </c>
    </row>
    <row r="594" spans="1:13" ht="27" customHeight="1" x14ac:dyDescent="0.15">
      <c r="A594" s="7" t="s">
        <v>456</v>
      </c>
      <c r="B594" s="7" t="s">
        <v>1191</v>
      </c>
      <c r="C594" s="7" t="s">
        <v>1185</v>
      </c>
      <c r="D594" s="8" t="s">
        <v>1188</v>
      </c>
      <c r="E594" s="9"/>
      <c r="F594" s="7">
        <f t="shared" si="202"/>
        <v>-56</v>
      </c>
      <c r="G594" s="9">
        <f t="shared" si="204"/>
        <v>56</v>
      </c>
      <c r="H594" s="7">
        <v>0</v>
      </c>
      <c r="I594" s="7">
        <v>0</v>
      </c>
      <c r="J594" s="7">
        <v>56</v>
      </c>
      <c r="K594" s="7">
        <v>0</v>
      </c>
      <c r="L594" s="7">
        <v>0</v>
      </c>
      <c r="M594" s="7">
        <v>0</v>
      </c>
    </row>
    <row r="595" spans="1:13" ht="27" customHeight="1" x14ac:dyDescent="0.15">
      <c r="A595" s="7" t="s">
        <v>1192</v>
      </c>
      <c r="B595" s="7" t="s">
        <v>1193</v>
      </c>
      <c r="C595" s="7" t="s">
        <v>1185</v>
      </c>
      <c r="D595" s="8" t="s">
        <v>1194</v>
      </c>
      <c r="E595" s="9"/>
      <c r="F595" s="7">
        <f t="shared" si="202"/>
        <v>-17</v>
      </c>
      <c r="G595" s="9">
        <f t="shared" si="204"/>
        <v>17</v>
      </c>
      <c r="H595" s="7">
        <v>0</v>
      </c>
      <c r="I595" s="7">
        <v>17</v>
      </c>
      <c r="J595" s="7">
        <v>0</v>
      </c>
      <c r="K595" s="7">
        <v>0</v>
      </c>
      <c r="L595" s="7">
        <v>0</v>
      </c>
      <c r="M595" s="7">
        <v>0</v>
      </c>
    </row>
    <row r="596" spans="1:13" ht="27" customHeight="1" x14ac:dyDescent="0.15">
      <c r="A596" s="7" t="s">
        <v>1195</v>
      </c>
      <c r="B596" s="7" t="s">
        <v>1196</v>
      </c>
      <c r="C596" s="7" t="s">
        <v>1185</v>
      </c>
      <c r="D596" s="8" t="s">
        <v>1197</v>
      </c>
      <c r="E596" s="9"/>
      <c r="F596" s="7">
        <f t="shared" si="202"/>
        <v>-184</v>
      </c>
      <c r="G596" s="9">
        <f t="shared" si="204"/>
        <v>184</v>
      </c>
      <c r="H596" s="7">
        <v>51</v>
      </c>
      <c r="I596" s="7">
        <v>11</v>
      </c>
      <c r="J596" s="7">
        <v>45</v>
      </c>
      <c r="K596" s="7">
        <v>12</v>
      </c>
      <c r="L596" s="7">
        <v>17</v>
      </c>
      <c r="M596" s="7">
        <v>48</v>
      </c>
    </row>
    <row r="597" spans="1:13" ht="27" customHeight="1" x14ac:dyDescent="0.15">
      <c r="A597" s="7" t="s">
        <v>1198</v>
      </c>
      <c r="B597" s="7" t="s">
        <v>1199</v>
      </c>
      <c r="C597" s="7" t="s">
        <v>1185</v>
      </c>
      <c r="D597" s="8" t="s">
        <v>1200</v>
      </c>
      <c r="E597" s="9"/>
      <c r="F597" s="7">
        <f t="shared" si="202"/>
        <v>-61</v>
      </c>
      <c r="G597" s="9">
        <f t="shared" si="204"/>
        <v>61</v>
      </c>
      <c r="H597" s="7">
        <v>53</v>
      </c>
      <c r="I597" s="7">
        <v>8</v>
      </c>
      <c r="J597" s="7">
        <v>0</v>
      </c>
      <c r="K597" s="7">
        <v>0</v>
      </c>
      <c r="L597" s="7">
        <v>0</v>
      </c>
      <c r="M597" s="7">
        <v>0</v>
      </c>
    </row>
    <row r="598" spans="1:13" ht="27" customHeight="1" x14ac:dyDescent="0.15">
      <c r="A598" s="7" t="s">
        <v>14</v>
      </c>
      <c r="B598" s="7" t="s">
        <v>15</v>
      </c>
      <c r="C598" s="7" t="s">
        <v>1201</v>
      </c>
      <c r="D598" s="8" t="s">
        <v>1202</v>
      </c>
      <c r="E598" s="9">
        <f>+E599</f>
        <v>500</v>
      </c>
      <c r="F598" s="7">
        <f t="shared" si="202"/>
        <v>0</v>
      </c>
      <c r="G598" s="9">
        <f t="shared" si="204"/>
        <v>500</v>
      </c>
      <c r="H598" s="7">
        <f t="shared" ref="H598:M600" si="208">+H599</f>
        <v>0</v>
      </c>
      <c r="I598" s="7">
        <f t="shared" si="208"/>
        <v>0</v>
      </c>
      <c r="J598" s="7">
        <f t="shared" si="208"/>
        <v>500</v>
      </c>
      <c r="K598" s="7">
        <f t="shared" si="208"/>
        <v>0</v>
      </c>
      <c r="L598" s="7">
        <f t="shared" si="208"/>
        <v>0</v>
      </c>
      <c r="M598" s="7">
        <f t="shared" si="208"/>
        <v>0</v>
      </c>
    </row>
    <row r="599" spans="1:13" ht="27" customHeight="1" x14ac:dyDescent="0.15">
      <c r="A599" s="7" t="s">
        <v>14</v>
      </c>
      <c r="B599" s="7" t="s">
        <v>15</v>
      </c>
      <c r="C599" s="7" t="s">
        <v>1203</v>
      </c>
      <c r="D599" s="8" t="s">
        <v>1204</v>
      </c>
      <c r="E599" s="9">
        <v>500</v>
      </c>
      <c r="F599" s="7">
        <f t="shared" si="202"/>
        <v>0</v>
      </c>
      <c r="G599" s="9">
        <f t="shared" si="204"/>
        <v>500</v>
      </c>
      <c r="H599" s="7">
        <f t="shared" si="208"/>
        <v>0</v>
      </c>
      <c r="I599" s="7">
        <f t="shared" si="208"/>
        <v>0</v>
      </c>
      <c r="J599" s="7">
        <f t="shared" si="208"/>
        <v>500</v>
      </c>
      <c r="K599" s="7">
        <f t="shared" si="208"/>
        <v>0</v>
      </c>
      <c r="L599" s="7">
        <f t="shared" si="208"/>
        <v>0</v>
      </c>
      <c r="M599" s="7">
        <f t="shared" si="208"/>
        <v>0</v>
      </c>
    </row>
    <row r="600" spans="1:13" ht="27" customHeight="1" x14ac:dyDescent="0.15">
      <c r="A600" s="7" t="s">
        <v>14</v>
      </c>
      <c r="B600" s="7" t="s">
        <v>15</v>
      </c>
      <c r="C600" s="7" t="s">
        <v>1205</v>
      </c>
      <c r="D600" s="8" t="s">
        <v>1206</v>
      </c>
      <c r="E600" s="9"/>
      <c r="F600" s="7">
        <f t="shared" si="202"/>
        <v>-500</v>
      </c>
      <c r="G600" s="9">
        <f t="shared" si="204"/>
        <v>500</v>
      </c>
      <c r="H600" s="7">
        <f t="shared" si="208"/>
        <v>0</v>
      </c>
      <c r="I600" s="7">
        <f t="shared" si="208"/>
        <v>0</v>
      </c>
      <c r="J600" s="7">
        <f t="shared" si="208"/>
        <v>500</v>
      </c>
      <c r="K600" s="7">
        <f t="shared" si="208"/>
        <v>0</v>
      </c>
      <c r="L600" s="7">
        <f t="shared" si="208"/>
        <v>0</v>
      </c>
      <c r="M600" s="7">
        <f t="shared" si="208"/>
        <v>0</v>
      </c>
    </row>
    <row r="601" spans="1:13" ht="27" customHeight="1" x14ac:dyDescent="0.15">
      <c r="A601" s="7" t="s">
        <v>1207</v>
      </c>
      <c r="B601" s="7" t="s">
        <v>1208</v>
      </c>
      <c r="C601" s="7" t="s">
        <v>1205</v>
      </c>
      <c r="D601" s="8" t="s">
        <v>1209</v>
      </c>
      <c r="E601" s="9"/>
      <c r="F601" s="7">
        <f t="shared" si="202"/>
        <v>-500</v>
      </c>
      <c r="G601" s="9">
        <f t="shared" si="204"/>
        <v>500</v>
      </c>
      <c r="H601" s="7">
        <v>0</v>
      </c>
      <c r="I601" s="7">
        <v>0</v>
      </c>
      <c r="J601" s="7">
        <v>500</v>
      </c>
      <c r="K601" s="7">
        <v>0</v>
      </c>
      <c r="L601" s="7">
        <v>0</v>
      </c>
      <c r="M601" s="7">
        <v>0</v>
      </c>
    </row>
    <row r="602" spans="1:13" ht="27" customHeight="1" x14ac:dyDescent="0.15">
      <c r="A602" s="7" t="s">
        <v>14</v>
      </c>
      <c r="B602" s="7" t="s">
        <v>15</v>
      </c>
      <c r="C602" s="7" t="s">
        <v>1210</v>
      </c>
      <c r="D602" s="8" t="s">
        <v>1211</v>
      </c>
      <c r="E602" s="9">
        <f>+E603</f>
        <v>1863</v>
      </c>
      <c r="F602" s="7">
        <f t="shared" si="202"/>
        <v>-12165</v>
      </c>
      <c r="G602" s="9">
        <f t="shared" si="204"/>
        <v>14028</v>
      </c>
      <c r="H602" s="7">
        <f t="shared" ref="H602:M602" si="209">+H603</f>
        <v>2965</v>
      </c>
      <c r="I602" s="7">
        <f t="shared" si="209"/>
        <v>1585</v>
      </c>
      <c r="J602" s="7">
        <f t="shared" si="209"/>
        <v>3888</v>
      </c>
      <c r="K602" s="7">
        <f t="shared" si="209"/>
        <v>685</v>
      </c>
      <c r="L602" s="7">
        <f t="shared" si="209"/>
        <v>4905</v>
      </c>
      <c r="M602" s="7">
        <f t="shared" si="209"/>
        <v>0</v>
      </c>
    </row>
    <row r="603" spans="1:13" ht="27" customHeight="1" x14ac:dyDescent="0.15">
      <c r="A603" s="7" t="s">
        <v>14</v>
      </c>
      <c r="B603" s="7" t="s">
        <v>15</v>
      </c>
      <c r="C603" s="7" t="s">
        <v>1212</v>
      </c>
      <c r="D603" s="8" t="s">
        <v>1213</v>
      </c>
      <c r="E603" s="9">
        <f>+E604+E608</f>
        <v>1863</v>
      </c>
      <c r="F603" s="7">
        <f t="shared" si="202"/>
        <v>-12165</v>
      </c>
      <c r="G603" s="9">
        <f t="shared" si="204"/>
        <v>14028</v>
      </c>
      <c r="H603" s="7">
        <f t="shared" ref="H603:M603" si="210">+H604+H608+H612</f>
        <v>2965</v>
      </c>
      <c r="I603" s="7">
        <f t="shared" si="210"/>
        <v>1585</v>
      </c>
      <c r="J603" s="7">
        <f t="shared" si="210"/>
        <v>3888</v>
      </c>
      <c r="K603" s="7">
        <f t="shared" si="210"/>
        <v>685</v>
      </c>
      <c r="L603" s="7">
        <f t="shared" si="210"/>
        <v>4905</v>
      </c>
      <c r="M603" s="7">
        <f t="shared" si="210"/>
        <v>0</v>
      </c>
    </row>
    <row r="604" spans="1:13" ht="27" customHeight="1" x14ac:dyDescent="0.15">
      <c r="A604" s="7" t="s">
        <v>14</v>
      </c>
      <c r="B604" s="7" t="s">
        <v>15</v>
      </c>
      <c r="C604" s="7" t="s">
        <v>1214</v>
      </c>
      <c r="D604" s="8" t="s">
        <v>1215</v>
      </c>
      <c r="E604" s="9">
        <v>752</v>
      </c>
      <c r="F604" s="7">
        <f t="shared" si="202"/>
        <v>2</v>
      </c>
      <c r="G604" s="9">
        <f t="shared" si="204"/>
        <v>750</v>
      </c>
      <c r="H604" s="7">
        <f t="shared" ref="H604:M604" si="211">SUM(H605:H607)</f>
        <v>408</v>
      </c>
      <c r="I604" s="7">
        <f t="shared" si="211"/>
        <v>335</v>
      </c>
      <c r="J604" s="7">
        <f t="shared" si="211"/>
        <v>7</v>
      </c>
      <c r="K604" s="7">
        <f t="shared" si="211"/>
        <v>0</v>
      </c>
      <c r="L604" s="7">
        <f t="shared" si="211"/>
        <v>0</v>
      </c>
      <c r="M604" s="7">
        <f t="shared" si="211"/>
        <v>0</v>
      </c>
    </row>
    <row r="605" spans="1:13" ht="27" customHeight="1" x14ac:dyDescent="0.15">
      <c r="A605" s="7" t="s">
        <v>1216</v>
      </c>
      <c r="B605" s="7" t="s">
        <v>1217</v>
      </c>
      <c r="C605" s="7" t="s">
        <v>1214</v>
      </c>
      <c r="D605" s="8" t="s">
        <v>1218</v>
      </c>
      <c r="E605" s="9"/>
      <c r="F605" s="7">
        <f t="shared" si="202"/>
        <v>-191</v>
      </c>
      <c r="G605" s="9">
        <f t="shared" si="204"/>
        <v>191</v>
      </c>
      <c r="H605" s="7">
        <v>101</v>
      </c>
      <c r="I605" s="7">
        <v>83</v>
      </c>
      <c r="J605" s="7">
        <v>7</v>
      </c>
      <c r="K605" s="7">
        <v>0</v>
      </c>
      <c r="L605" s="7">
        <v>0</v>
      </c>
      <c r="M605" s="7">
        <v>0</v>
      </c>
    </row>
    <row r="606" spans="1:13" ht="27" customHeight="1" x14ac:dyDescent="0.15">
      <c r="A606" s="7" t="s">
        <v>140</v>
      </c>
      <c r="B606" s="7" t="s">
        <v>1219</v>
      </c>
      <c r="C606" s="7" t="s">
        <v>1214</v>
      </c>
      <c r="D606" s="8" t="s">
        <v>1220</v>
      </c>
      <c r="E606" s="9"/>
      <c r="F606" s="7">
        <f t="shared" si="202"/>
        <v>-355</v>
      </c>
      <c r="G606" s="9">
        <f t="shared" si="204"/>
        <v>355</v>
      </c>
      <c r="H606" s="7">
        <v>195</v>
      </c>
      <c r="I606" s="7">
        <v>160</v>
      </c>
      <c r="J606" s="7">
        <v>0</v>
      </c>
      <c r="K606" s="7">
        <v>0</v>
      </c>
      <c r="L606" s="7">
        <v>0</v>
      </c>
      <c r="M606" s="7">
        <v>0</v>
      </c>
    </row>
    <row r="607" spans="1:13" ht="27" customHeight="1" x14ac:dyDescent="0.15">
      <c r="A607" s="7" t="s">
        <v>140</v>
      </c>
      <c r="B607" s="7" t="s">
        <v>1221</v>
      </c>
      <c r="C607" s="7" t="s">
        <v>1214</v>
      </c>
      <c r="D607" s="8" t="s">
        <v>1222</v>
      </c>
      <c r="E607" s="9"/>
      <c r="F607" s="7">
        <f t="shared" si="202"/>
        <v>-204</v>
      </c>
      <c r="G607" s="9">
        <f t="shared" si="204"/>
        <v>204</v>
      </c>
      <c r="H607" s="7">
        <v>112</v>
      </c>
      <c r="I607" s="7">
        <v>92</v>
      </c>
      <c r="J607" s="7">
        <v>0</v>
      </c>
      <c r="K607" s="7">
        <v>0</v>
      </c>
      <c r="L607" s="7">
        <v>0</v>
      </c>
      <c r="M607" s="7">
        <v>0</v>
      </c>
    </row>
    <row r="608" spans="1:13" ht="27" customHeight="1" x14ac:dyDescent="0.15">
      <c r="A608" s="7" t="s">
        <v>14</v>
      </c>
      <c r="B608" s="7" t="s">
        <v>15</v>
      </c>
      <c r="C608" s="7" t="s">
        <v>1223</v>
      </c>
      <c r="D608" s="8" t="s">
        <v>1224</v>
      </c>
      <c r="E608" s="9">
        <v>1111</v>
      </c>
      <c r="F608" s="7">
        <f t="shared" si="202"/>
        <v>-1899</v>
      </c>
      <c r="G608" s="9">
        <f t="shared" si="204"/>
        <v>3010</v>
      </c>
      <c r="H608" s="7">
        <f t="shared" ref="H608:M608" si="212">+H609+H610+H611</f>
        <v>1311</v>
      </c>
      <c r="I608" s="7">
        <f t="shared" si="212"/>
        <v>287</v>
      </c>
      <c r="J608" s="7">
        <f t="shared" si="212"/>
        <v>593</v>
      </c>
      <c r="K608" s="7">
        <f t="shared" si="212"/>
        <v>0</v>
      </c>
      <c r="L608" s="7">
        <f t="shared" si="212"/>
        <v>819</v>
      </c>
      <c r="M608" s="7">
        <f t="shared" si="212"/>
        <v>0</v>
      </c>
    </row>
    <row r="609" spans="1:13" ht="27" customHeight="1" x14ac:dyDescent="0.15">
      <c r="A609" s="7" t="s">
        <v>51</v>
      </c>
      <c r="B609" s="7" t="s">
        <v>1225</v>
      </c>
      <c r="C609" s="7" t="s">
        <v>1223</v>
      </c>
      <c r="D609" s="8" t="s">
        <v>1226</v>
      </c>
      <c r="E609" s="9"/>
      <c r="F609" s="7">
        <f t="shared" si="202"/>
        <v>-1111</v>
      </c>
      <c r="G609" s="9">
        <f t="shared" si="204"/>
        <v>1111</v>
      </c>
      <c r="H609" s="7">
        <v>906</v>
      </c>
      <c r="I609" s="7">
        <v>205</v>
      </c>
      <c r="J609" s="7">
        <v>0</v>
      </c>
      <c r="K609" s="7">
        <v>0</v>
      </c>
      <c r="L609" s="7">
        <v>0</v>
      </c>
      <c r="M609" s="7">
        <v>0</v>
      </c>
    </row>
    <row r="610" spans="1:13" ht="27" customHeight="1" x14ac:dyDescent="0.15">
      <c r="A610" s="7" t="s">
        <v>729</v>
      </c>
      <c r="B610" s="7" t="s">
        <v>1227</v>
      </c>
      <c r="C610" s="7" t="s">
        <v>1223</v>
      </c>
      <c r="D610" s="8" t="s">
        <v>1228</v>
      </c>
      <c r="E610" s="9"/>
      <c r="F610" s="7">
        <f t="shared" si="202"/>
        <v>-444</v>
      </c>
      <c r="G610" s="9">
        <f t="shared" si="204"/>
        <v>444</v>
      </c>
      <c r="H610" s="7">
        <v>362</v>
      </c>
      <c r="I610" s="7">
        <v>82</v>
      </c>
      <c r="J610" s="7">
        <v>0</v>
      </c>
      <c r="K610" s="7">
        <v>0</v>
      </c>
      <c r="L610" s="7">
        <v>0</v>
      </c>
      <c r="M610" s="7">
        <v>0</v>
      </c>
    </row>
    <row r="611" spans="1:13" ht="27" customHeight="1" x14ac:dyDescent="0.15">
      <c r="A611" s="7" t="s">
        <v>729</v>
      </c>
      <c r="B611" s="7" t="s">
        <v>1229</v>
      </c>
      <c r="C611" s="7" t="s">
        <v>1223</v>
      </c>
      <c r="D611" s="8" t="s">
        <v>1230</v>
      </c>
      <c r="E611" s="9"/>
      <c r="F611" s="7">
        <f t="shared" si="202"/>
        <v>-1455</v>
      </c>
      <c r="G611" s="9">
        <f t="shared" si="204"/>
        <v>1455</v>
      </c>
      <c r="H611" s="7">
        <v>43</v>
      </c>
      <c r="I611" s="7">
        <v>0</v>
      </c>
      <c r="J611" s="7">
        <v>593</v>
      </c>
      <c r="K611" s="7">
        <v>0</v>
      </c>
      <c r="L611" s="7">
        <v>819</v>
      </c>
      <c r="M611" s="7">
        <v>0</v>
      </c>
    </row>
    <row r="612" spans="1:13" ht="27" customHeight="1" x14ac:dyDescent="0.15">
      <c r="A612" s="7" t="s">
        <v>14</v>
      </c>
      <c r="B612" s="7" t="s">
        <v>15</v>
      </c>
      <c r="C612" s="7" t="s">
        <v>1231</v>
      </c>
      <c r="D612" s="8" t="s">
        <v>1232</v>
      </c>
      <c r="E612" s="9"/>
      <c r="F612" s="7">
        <f t="shared" si="202"/>
        <v>-10268</v>
      </c>
      <c r="G612" s="9">
        <f t="shared" si="204"/>
        <v>10268</v>
      </c>
      <c r="H612" s="7">
        <f t="shared" ref="H612:M612" si="213">+H613+H614</f>
        <v>1246</v>
      </c>
      <c r="I612" s="7">
        <f t="shared" si="213"/>
        <v>963</v>
      </c>
      <c r="J612" s="7">
        <f t="shared" si="213"/>
        <v>3288</v>
      </c>
      <c r="K612" s="7">
        <f t="shared" si="213"/>
        <v>685</v>
      </c>
      <c r="L612" s="7">
        <f t="shared" si="213"/>
        <v>4086</v>
      </c>
      <c r="M612" s="7">
        <f t="shared" si="213"/>
        <v>0</v>
      </c>
    </row>
    <row r="613" spans="1:13" ht="27" customHeight="1" x14ac:dyDescent="0.15">
      <c r="A613" s="7" t="s">
        <v>508</v>
      </c>
      <c r="B613" s="7" t="s">
        <v>1233</v>
      </c>
      <c r="C613" s="7" t="s">
        <v>1231</v>
      </c>
      <c r="D613" s="8" t="s">
        <v>1234</v>
      </c>
      <c r="E613" s="9"/>
      <c r="F613" s="7">
        <f t="shared" si="202"/>
        <v>-3080.7</v>
      </c>
      <c r="G613" s="9">
        <f t="shared" si="204"/>
        <v>3080.7</v>
      </c>
      <c r="H613" s="7">
        <v>373.8</v>
      </c>
      <c r="I613" s="7">
        <v>289</v>
      </c>
      <c r="J613" s="7">
        <v>986.4</v>
      </c>
      <c r="K613" s="7">
        <v>205.5</v>
      </c>
      <c r="L613" s="7">
        <v>1226</v>
      </c>
      <c r="M613" s="7">
        <v>0</v>
      </c>
    </row>
    <row r="614" spans="1:13" ht="27" customHeight="1" x14ac:dyDescent="0.15">
      <c r="A614" s="7" t="s">
        <v>599</v>
      </c>
      <c r="B614" s="7" t="s">
        <v>1235</v>
      </c>
      <c r="C614" s="7" t="s">
        <v>1231</v>
      </c>
      <c r="D614" s="8" t="s">
        <v>1234</v>
      </c>
      <c r="E614" s="9"/>
      <c r="F614" s="7">
        <f t="shared" si="202"/>
        <v>-7187.3</v>
      </c>
      <c r="G614" s="9">
        <f t="shared" si="204"/>
        <v>7187.3</v>
      </c>
      <c r="H614" s="7">
        <v>872.2</v>
      </c>
      <c r="I614" s="7">
        <v>674</v>
      </c>
      <c r="J614" s="7">
        <v>2301.6</v>
      </c>
      <c r="K614" s="7">
        <v>479.5</v>
      </c>
      <c r="L614" s="7">
        <v>2860</v>
      </c>
      <c r="M614" s="7">
        <v>0</v>
      </c>
    </row>
    <row r="615" spans="1:13" ht="27" customHeight="1" x14ac:dyDescent="0.15">
      <c r="A615" s="7" t="s">
        <v>14</v>
      </c>
      <c r="B615" s="7" t="s">
        <v>15</v>
      </c>
      <c r="C615" s="7" t="s">
        <v>1236</v>
      </c>
      <c r="D615" s="8" t="s">
        <v>1237</v>
      </c>
      <c r="E615" s="9">
        <f>+E616</f>
        <v>10901</v>
      </c>
      <c r="F615" s="7">
        <f t="shared" si="202"/>
        <v>-7273</v>
      </c>
      <c r="G615" s="9">
        <f t="shared" si="204"/>
        <v>18174</v>
      </c>
      <c r="H615" s="7">
        <f t="shared" ref="H615:M615" si="214">+H616</f>
        <v>3903</v>
      </c>
      <c r="I615" s="7">
        <f t="shared" si="214"/>
        <v>6138</v>
      </c>
      <c r="J615" s="7">
        <f t="shared" si="214"/>
        <v>6165</v>
      </c>
      <c r="K615" s="7">
        <f t="shared" si="214"/>
        <v>709</v>
      </c>
      <c r="L615" s="7">
        <f t="shared" si="214"/>
        <v>301</v>
      </c>
      <c r="M615" s="7">
        <f t="shared" si="214"/>
        <v>958</v>
      </c>
    </row>
    <row r="616" spans="1:13" ht="27" customHeight="1" x14ac:dyDescent="0.15">
      <c r="A616" s="7" t="s">
        <v>14</v>
      </c>
      <c r="B616" s="7" t="s">
        <v>15</v>
      </c>
      <c r="C616" s="7" t="s">
        <v>1238</v>
      </c>
      <c r="D616" s="8" t="s">
        <v>1239</v>
      </c>
      <c r="E616" s="9">
        <f>+E625+E627+E631</f>
        <v>10901</v>
      </c>
      <c r="F616" s="7">
        <f t="shared" si="202"/>
        <v>-7273</v>
      </c>
      <c r="G616" s="9">
        <f t="shared" si="204"/>
        <v>18174</v>
      </c>
      <c r="H616" s="7">
        <f t="shared" ref="H616:M616" si="215">+H617+H620+H625+H627+H631</f>
        <v>3903</v>
      </c>
      <c r="I616" s="7">
        <f t="shared" si="215"/>
        <v>6138</v>
      </c>
      <c r="J616" s="7">
        <f t="shared" si="215"/>
        <v>6165</v>
      </c>
      <c r="K616" s="7">
        <f t="shared" si="215"/>
        <v>709</v>
      </c>
      <c r="L616" s="7">
        <f t="shared" si="215"/>
        <v>301</v>
      </c>
      <c r="M616" s="7">
        <f t="shared" si="215"/>
        <v>958</v>
      </c>
    </row>
    <row r="617" spans="1:13" ht="27" customHeight="1" x14ac:dyDescent="0.15">
      <c r="A617" s="7" t="s">
        <v>14</v>
      </c>
      <c r="B617" s="7" t="s">
        <v>15</v>
      </c>
      <c r="C617" s="7" t="s">
        <v>1240</v>
      </c>
      <c r="D617" s="8" t="s">
        <v>1241</v>
      </c>
      <c r="E617" s="9"/>
      <c r="F617" s="7">
        <f t="shared" si="202"/>
        <v>-7250</v>
      </c>
      <c r="G617" s="9">
        <f t="shared" si="204"/>
        <v>7250</v>
      </c>
      <c r="H617" s="7">
        <f t="shared" ref="H617:M617" si="216">+H618+H619</f>
        <v>2009</v>
      </c>
      <c r="I617" s="7">
        <f t="shared" si="216"/>
        <v>2083</v>
      </c>
      <c r="J617" s="7">
        <f t="shared" si="216"/>
        <v>2653</v>
      </c>
      <c r="K617" s="7">
        <f t="shared" si="216"/>
        <v>365</v>
      </c>
      <c r="L617" s="7">
        <f t="shared" si="216"/>
        <v>140</v>
      </c>
      <c r="M617" s="7">
        <f t="shared" si="216"/>
        <v>0</v>
      </c>
    </row>
    <row r="618" spans="1:13" ht="27" customHeight="1" x14ac:dyDescent="0.15">
      <c r="A618" s="7" t="s">
        <v>729</v>
      </c>
      <c r="B618" s="7" t="s">
        <v>1242</v>
      </c>
      <c r="C618" s="7" t="s">
        <v>1240</v>
      </c>
      <c r="D618" s="8" t="s">
        <v>1243</v>
      </c>
      <c r="E618" s="9"/>
      <c r="F618" s="7">
        <f t="shared" si="202"/>
        <v>-4550</v>
      </c>
      <c r="G618" s="9">
        <f t="shared" ref="G618:G642" si="217">SUM(H618:M618)</f>
        <v>4550</v>
      </c>
      <c r="H618" s="7">
        <v>1529</v>
      </c>
      <c r="I618" s="7">
        <v>2013</v>
      </c>
      <c r="J618" s="7">
        <v>1008</v>
      </c>
      <c r="K618" s="7">
        <v>0</v>
      </c>
      <c r="L618" s="7">
        <v>0</v>
      </c>
      <c r="M618" s="7">
        <v>0</v>
      </c>
    </row>
    <row r="619" spans="1:13" ht="27" customHeight="1" x14ac:dyDescent="0.15">
      <c r="A619" s="7" t="s">
        <v>729</v>
      </c>
      <c r="B619" s="7" t="s">
        <v>1244</v>
      </c>
      <c r="C619" s="7" t="s">
        <v>1240</v>
      </c>
      <c r="D619" s="8" t="s">
        <v>1245</v>
      </c>
      <c r="E619" s="9"/>
      <c r="F619" s="7">
        <f t="shared" si="202"/>
        <v>-2700</v>
      </c>
      <c r="G619" s="9">
        <f t="shared" si="217"/>
        <v>2700</v>
      </c>
      <c r="H619" s="7">
        <v>480</v>
      </c>
      <c r="I619" s="7">
        <v>70</v>
      </c>
      <c r="J619" s="7">
        <v>1645</v>
      </c>
      <c r="K619" s="7">
        <v>365</v>
      </c>
      <c r="L619" s="7">
        <v>140</v>
      </c>
      <c r="M619" s="7">
        <v>0</v>
      </c>
    </row>
    <row r="620" spans="1:13" ht="27" customHeight="1" x14ac:dyDescent="0.15">
      <c r="A620" s="7" t="s">
        <v>14</v>
      </c>
      <c r="B620" s="7" t="s">
        <v>15</v>
      </c>
      <c r="C620" s="7" t="s">
        <v>1246</v>
      </c>
      <c r="D620" s="8" t="s">
        <v>1247</v>
      </c>
      <c r="E620" s="9"/>
      <c r="F620" s="7">
        <f t="shared" si="202"/>
        <v>-10270</v>
      </c>
      <c r="G620" s="9">
        <f t="shared" si="217"/>
        <v>10270</v>
      </c>
      <c r="H620" s="7">
        <f t="shared" ref="H620:L620" si="218">+H621+H622+H623+H624</f>
        <v>1794</v>
      </c>
      <c r="I620" s="7">
        <f t="shared" si="218"/>
        <v>3891</v>
      </c>
      <c r="J620" s="7">
        <f t="shared" si="218"/>
        <v>3384</v>
      </c>
      <c r="K620" s="7">
        <f t="shared" si="218"/>
        <v>259</v>
      </c>
      <c r="L620" s="7">
        <f t="shared" si="218"/>
        <v>5</v>
      </c>
      <c r="M620" s="7">
        <v>937</v>
      </c>
    </row>
    <row r="621" spans="1:13" ht="27" customHeight="1" x14ac:dyDescent="0.15">
      <c r="A621" s="7" t="s">
        <v>1248</v>
      </c>
      <c r="B621" s="7" t="s">
        <v>1249</v>
      </c>
      <c r="C621" s="7" t="s">
        <v>1246</v>
      </c>
      <c r="D621" s="8" t="s">
        <v>1250</v>
      </c>
      <c r="E621" s="9"/>
      <c r="F621" s="7">
        <f t="shared" si="202"/>
        <v>-2160</v>
      </c>
      <c r="G621" s="9">
        <f t="shared" si="217"/>
        <v>2160</v>
      </c>
      <c r="H621" s="7">
        <v>0</v>
      </c>
      <c r="I621" s="7">
        <v>2160</v>
      </c>
      <c r="J621" s="7">
        <v>0</v>
      </c>
      <c r="K621" s="7">
        <v>0</v>
      </c>
      <c r="L621" s="7">
        <v>0</v>
      </c>
      <c r="M621" s="7">
        <v>0</v>
      </c>
    </row>
    <row r="622" spans="1:13" ht="27" customHeight="1" x14ac:dyDescent="0.15">
      <c r="A622" s="7" t="s">
        <v>180</v>
      </c>
      <c r="B622" s="7" t="s">
        <v>1251</v>
      </c>
      <c r="C622" s="7" t="s">
        <v>1246</v>
      </c>
      <c r="D622" s="8" t="s">
        <v>1252</v>
      </c>
      <c r="E622" s="9"/>
      <c r="F622" s="7">
        <f t="shared" si="202"/>
        <v>-784</v>
      </c>
      <c r="G622" s="9">
        <f t="shared" si="217"/>
        <v>784</v>
      </c>
      <c r="H622" s="7">
        <v>72</v>
      </c>
      <c r="I622" s="7">
        <v>117</v>
      </c>
      <c r="J622" s="7">
        <v>582</v>
      </c>
      <c r="K622" s="7">
        <v>0</v>
      </c>
      <c r="L622" s="7">
        <v>0</v>
      </c>
      <c r="M622" s="7">
        <v>13</v>
      </c>
    </row>
    <row r="623" spans="1:13" ht="27" customHeight="1" x14ac:dyDescent="0.15">
      <c r="A623" s="7" t="s">
        <v>180</v>
      </c>
      <c r="B623" s="7" t="s">
        <v>1253</v>
      </c>
      <c r="C623" s="7" t="s">
        <v>1246</v>
      </c>
      <c r="D623" s="8" t="s">
        <v>1254</v>
      </c>
      <c r="E623" s="9"/>
      <c r="F623" s="7">
        <f t="shared" si="202"/>
        <v>-200</v>
      </c>
      <c r="G623" s="9">
        <f t="shared" si="217"/>
        <v>200</v>
      </c>
      <c r="H623" s="7">
        <v>0</v>
      </c>
      <c r="I623" s="7">
        <v>200</v>
      </c>
      <c r="J623" s="7">
        <v>0</v>
      </c>
      <c r="K623" s="7">
        <v>0</v>
      </c>
      <c r="L623" s="7">
        <v>0</v>
      </c>
      <c r="M623" s="7">
        <v>0</v>
      </c>
    </row>
    <row r="624" spans="1:13" ht="27" customHeight="1" x14ac:dyDescent="0.15">
      <c r="A624" s="7" t="s">
        <v>330</v>
      </c>
      <c r="B624" s="7" t="s">
        <v>1255</v>
      </c>
      <c r="C624" s="7" t="s">
        <v>1246</v>
      </c>
      <c r="D624" s="8" t="s">
        <v>1256</v>
      </c>
      <c r="E624" s="9"/>
      <c r="F624" s="7">
        <f t="shared" si="202"/>
        <v>-7127</v>
      </c>
      <c r="G624" s="9">
        <f t="shared" si="217"/>
        <v>7127</v>
      </c>
      <c r="H624" s="7">
        <v>1722</v>
      </c>
      <c r="I624" s="7">
        <v>1414</v>
      </c>
      <c r="J624" s="7">
        <v>2802</v>
      </c>
      <c r="K624" s="7">
        <v>259</v>
      </c>
      <c r="L624" s="7">
        <v>5</v>
      </c>
      <c r="M624" s="7">
        <v>925</v>
      </c>
    </row>
    <row r="625" spans="1:13" ht="27" customHeight="1" x14ac:dyDescent="0.15">
      <c r="A625" s="7" t="s">
        <v>14</v>
      </c>
      <c r="B625" s="7" t="s">
        <v>15</v>
      </c>
      <c r="C625" s="7" t="s">
        <v>1257</v>
      </c>
      <c r="D625" s="8" t="s">
        <v>1258</v>
      </c>
      <c r="E625" s="9">
        <v>269</v>
      </c>
      <c r="F625" s="7">
        <f t="shared" si="202"/>
        <v>0</v>
      </c>
      <c r="G625" s="9">
        <f t="shared" si="217"/>
        <v>269</v>
      </c>
      <c r="H625" s="7">
        <f t="shared" ref="H625:M625" si="219">+H626</f>
        <v>47</v>
      </c>
      <c r="I625" s="7">
        <f t="shared" si="219"/>
        <v>116</v>
      </c>
      <c r="J625" s="7">
        <f t="shared" si="219"/>
        <v>106</v>
      </c>
      <c r="K625" s="7">
        <f t="shared" si="219"/>
        <v>0</v>
      </c>
      <c r="L625" s="7">
        <f t="shared" si="219"/>
        <v>0</v>
      </c>
      <c r="M625" s="7">
        <f t="shared" si="219"/>
        <v>0</v>
      </c>
    </row>
    <row r="626" spans="1:13" ht="27" customHeight="1" x14ac:dyDescent="0.15">
      <c r="A626" s="7" t="s">
        <v>1259</v>
      </c>
      <c r="B626" s="7" t="s">
        <v>1260</v>
      </c>
      <c r="C626" s="7" t="s">
        <v>1257</v>
      </c>
      <c r="D626" s="8" t="s">
        <v>1261</v>
      </c>
      <c r="E626" s="9"/>
      <c r="F626" s="7">
        <f t="shared" si="202"/>
        <v>-269</v>
      </c>
      <c r="G626" s="9">
        <f t="shared" si="217"/>
        <v>269</v>
      </c>
      <c r="H626" s="7">
        <v>47</v>
      </c>
      <c r="I626" s="7">
        <v>116</v>
      </c>
      <c r="J626" s="7">
        <v>106</v>
      </c>
      <c r="K626" s="7">
        <v>0</v>
      </c>
      <c r="L626" s="7">
        <v>0</v>
      </c>
      <c r="M626" s="7">
        <v>0</v>
      </c>
    </row>
    <row r="627" spans="1:13" ht="27" customHeight="1" x14ac:dyDescent="0.15">
      <c r="A627" s="7" t="s">
        <v>14</v>
      </c>
      <c r="B627" s="7" t="s">
        <v>15</v>
      </c>
      <c r="C627" s="7" t="s">
        <v>1262</v>
      </c>
      <c r="D627" s="8" t="s">
        <v>1263</v>
      </c>
      <c r="E627" s="9">
        <v>100</v>
      </c>
      <c r="F627" s="7">
        <f t="shared" si="202"/>
        <v>-285</v>
      </c>
      <c r="G627" s="9">
        <f t="shared" si="217"/>
        <v>385</v>
      </c>
      <c r="H627" s="7">
        <f t="shared" ref="H627:M627" si="220">+H628+H629+H630</f>
        <v>53</v>
      </c>
      <c r="I627" s="7">
        <f t="shared" si="220"/>
        <v>48</v>
      </c>
      <c r="J627" s="7">
        <f t="shared" si="220"/>
        <v>22</v>
      </c>
      <c r="K627" s="7">
        <f t="shared" si="220"/>
        <v>85</v>
      </c>
      <c r="L627" s="7">
        <f t="shared" si="220"/>
        <v>156</v>
      </c>
      <c r="M627" s="7">
        <f t="shared" si="220"/>
        <v>21</v>
      </c>
    </row>
    <row r="628" spans="1:13" ht="27" customHeight="1" x14ac:dyDescent="0.15">
      <c r="A628" s="7" t="s">
        <v>1264</v>
      </c>
      <c r="B628" s="7" t="s">
        <v>1265</v>
      </c>
      <c r="C628" s="7" t="s">
        <v>1262</v>
      </c>
      <c r="D628" s="8" t="s">
        <v>1266</v>
      </c>
      <c r="E628" s="9"/>
      <c r="F628" s="7">
        <f t="shared" si="202"/>
        <v>-120</v>
      </c>
      <c r="G628" s="9">
        <f t="shared" si="217"/>
        <v>120</v>
      </c>
      <c r="H628" s="7">
        <v>0</v>
      </c>
      <c r="I628" s="7">
        <v>0</v>
      </c>
      <c r="J628" s="7">
        <v>0</v>
      </c>
      <c r="K628" s="7">
        <v>38</v>
      </c>
      <c r="L628" s="7">
        <v>72</v>
      </c>
      <c r="M628" s="7">
        <v>10</v>
      </c>
    </row>
    <row r="629" spans="1:13" ht="27" customHeight="1" x14ac:dyDescent="0.15">
      <c r="A629" s="7" t="s">
        <v>1248</v>
      </c>
      <c r="B629" s="7" t="s">
        <v>1267</v>
      </c>
      <c r="C629" s="7" t="s">
        <v>1262</v>
      </c>
      <c r="D629" s="8" t="s">
        <v>1268</v>
      </c>
      <c r="E629" s="9"/>
      <c r="F629" s="7">
        <f t="shared" si="202"/>
        <v>-178</v>
      </c>
      <c r="G629" s="9">
        <f t="shared" si="217"/>
        <v>178</v>
      </c>
      <c r="H629" s="7">
        <v>50</v>
      </c>
      <c r="I629" s="7">
        <v>45</v>
      </c>
      <c r="J629" s="7">
        <v>20</v>
      </c>
      <c r="K629" s="7">
        <v>44</v>
      </c>
      <c r="L629" s="7">
        <v>10</v>
      </c>
      <c r="M629" s="7">
        <v>9</v>
      </c>
    </row>
    <row r="630" spans="1:13" ht="27" customHeight="1" x14ac:dyDescent="0.15">
      <c r="A630" s="7" t="s">
        <v>1269</v>
      </c>
      <c r="B630" s="7" t="s">
        <v>1270</v>
      </c>
      <c r="C630" s="7" t="s">
        <v>1262</v>
      </c>
      <c r="D630" s="8" t="s">
        <v>1271</v>
      </c>
      <c r="E630" s="9"/>
      <c r="F630" s="7">
        <f t="shared" si="202"/>
        <v>-87</v>
      </c>
      <c r="G630" s="9">
        <f t="shared" si="217"/>
        <v>87</v>
      </c>
      <c r="H630" s="7">
        <v>3</v>
      </c>
      <c r="I630" s="7">
        <v>3</v>
      </c>
      <c r="J630" s="7">
        <v>2</v>
      </c>
      <c r="K630" s="7">
        <v>3</v>
      </c>
      <c r="L630" s="7">
        <v>74</v>
      </c>
      <c r="M630" s="7">
        <v>2</v>
      </c>
    </row>
    <row r="631" spans="1:13" ht="27" customHeight="1" x14ac:dyDescent="0.15">
      <c r="A631" s="7" t="s">
        <v>14</v>
      </c>
      <c r="B631" s="7" t="s">
        <v>15</v>
      </c>
      <c r="C631" s="7" t="s">
        <v>1272</v>
      </c>
      <c r="D631" s="8" t="s">
        <v>1273</v>
      </c>
      <c r="E631" s="9">
        <v>10532</v>
      </c>
      <c r="F631" s="7">
        <f t="shared" si="202"/>
        <v>10532</v>
      </c>
      <c r="G631" s="9">
        <f t="shared" si="217"/>
        <v>0</v>
      </c>
      <c r="H631" s="7">
        <f t="shared" ref="H631:M631" si="221">SUM(H632:H636)</f>
        <v>0</v>
      </c>
      <c r="I631" s="7">
        <f t="shared" si="221"/>
        <v>0</v>
      </c>
      <c r="J631" s="7">
        <f t="shared" si="221"/>
        <v>0</v>
      </c>
      <c r="K631" s="7">
        <f t="shared" si="221"/>
        <v>0</v>
      </c>
      <c r="L631" s="7">
        <f t="shared" si="221"/>
        <v>0</v>
      </c>
      <c r="M631" s="7">
        <f t="shared" si="221"/>
        <v>0</v>
      </c>
    </row>
    <row r="632" spans="1:13" ht="27" customHeight="1" x14ac:dyDescent="0.15">
      <c r="A632" s="7" t="s">
        <v>1248</v>
      </c>
      <c r="B632" s="7" t="s">
        <v>1274</v>
      </c>
      <c r="C632" s="7" t="s">
        <v>1272</v>
      </c>
      <c r="D632" s="8" t="s">
        <v>1250</v>
      </c>
      <c r="E632" s="9"/>
      <c r="F632" s="7">
        <f t="shared" si="202"/>
        <v>0</v>
      </c>
      <c r="G632" s="9">
        <f t="shared" si="217"/>
        <v>0</v>
      </c>
      <c r="H632" s="7">
        <v>0</v>
      </c>
      <c r="I632" s="7">
        <v>0</v>
      </c>
      <c r="J632" s="7">
        <v>0</v>
      </c>
      <c r="K632" s="7">
        <v>0</v>
      </c>
      <c r="L632" s="7">
        <v>0</v>
      </c>
      <c r="M632" s="7">
        <v>0</v>
      </c>
    </row>
    <row r="633" spans="1:13" ht="27" customHeight="1" x14ac:dyDescent="0.15">
      <c r="A633" s="7" t="s">
        <v>1248</v>
      </c>
      <c r="B633" s="7" t="s">
        <v>1275</v>
      </c>
      <c r="C633" s="7" t="s">
        <v>1272</v>
      </c>
      <c r="D633" s="8" t="s">
        <v>1268</v>
      </c>
      <c r="E633" s="9"/>
      <c r="F633" s="7">
        <f t="shared" si="202"/>
        <v>0</v>
      </c>
      <c r="G633" s="9">
        <f t="shared" si="217"/>
        <v>0</v>
      </c>
      <c r="H633" s="7">
        <v>0</v>
      </c>
      <c r="I633" s="7">
        <v>0</v>
      </c>
      <c r="J633" s="7">
        <v>0</v>
      </c>
      <c r="K633" s="7">
        <v>0</v>
      </c>
      <c r="L633" s="7">
        <v>0</v>
      </c>
      <c r="M633" s="7">
        <v>0</v>
      </c>
    </row>
    <row r="634" spans="1:13" ht="27" customHeight="1" x14ac:dyDescent="0.15">
      <c r="A634" s="7" t="s">
        <v>416</v>
      </c>
      <c r="B634" s="7" t="s">
        <v>1276</v>
      </c>
      <c r="C634" s="7" t="s">
        <v>1272</v>
      </c>
      <c r="D634" s="8" t="s">
        <v>1277</v>
      </c>
      <c r="E634" s="9"/>
      <c r="F634" s="7">
        <f t="shared" si="202"/>
        <v>0</v>
      </c>
      <c r="G634" s="9">
        <f t="shared" si="217"/>
        <v>0</v>
      </c>
      <c r="H634" s="7">
        <v>0</v>
      </c>
      <c r="I634" s="7">
        <v>0</v>
      </c>
      <c r="J634" s="7">
        <v>0</v>
      </c>
      <c r="K634" s="7">
        <v>0</v>
      </c>
      <c r="L634" s="7">
        <v>0</v>
      </c>
      <c r="M634" s="7">
        <v>0</v>
      </c>
    </row>
    <row r="635" spans="1:13" ht="27" customHeight="1" x14ac:dyDescent="0.15">
      <c r="A635" s="7" t="s">
        <v>416</v>
      </c>
      <c r="B635" s="7" t="s">
        <v>1278</v>
      </c>
      <c r="C635" s="7" t="s">
        <v>1272</v>
      </c>
      <c r="D635" s="8" t="s">
        <v>1250</v>
      </c>
      <c r="E635" s="9"/>
      <c r="F635" s="7">
        <f t="shared" si="202"/>
        <v>0</v>
      </c>
      <c r="G635" s="9">
        <f t="shared" si="217"/>
        <v>0</v>
      </c>
      <c r="H635" s="7">
        <v>0</v>
      </c>
      <c r="I635" s="7">
        <v>0</v>
      </c>
      <c r="J635" s="7">
        <v>0</v>
      </c>
      <c r="K635" s="7">
        <v>0</v>
      </c>
      <c r="L635" s="7">
        <v>0</v>
      </c>
      <c r="M635" s="7">
        <v>0</v>
      </c>
    </row>
    <row r="636" spans="1:13" ht="27" customHeight="1" x14ac:dyDescent="0.15">
      <c r="A636" s="7" t="s">
        <v>330</v>
      </c>
      <c r="B636" s="7" t="s">
        <v>1279</v>
      </c>
      <c r="C636" s="7" t="s">
        <v>1272</v>
      </c>
      <c r="D636" s="8" t="s">
        <v>1250</v>
      </c>
      <c r="E636" s="9"/>
      <c r="F636" s="7">
        <f t="shared" si="202"/>
        <v>0</v>
      </c>
      <c r="G636" s="9">
        <f t="shared" si="217"/>
        <v>0</v>
      </c>
      <c r="H636" s="7">
        <v>0</v>
      </c>
      <c r="I636" s="7">
        <v>0</v>
      </c>
      <c r="J636" s="7">
        <v>0</v>
      </c>
      <c r="K636" s="7">
        <v>0</v>
      </c>
      <c r="L636" s="7">
        <v>0</v>
      </c>
      <c r="M636" s="7">
        <v>0</v>
      </c>
    </row>
    <row r="637" spans="1:13" ht="27" customHeight="1" x14ac:dyDescent="0.15">
      <c r="A637" s="7" t="s">
        <v>14</v>
      </c>
      <c r="B637" s="7" t="s">
        <v>15</v>
      </c>
      <c r="C637" s="7" t="s">
        <v>1280</v>
      </c>
      <c r="D637" s="8" t="s">
        <v>1281</v>
      </c>
      <c r="E637" s="9">
        <f>+E638+E643</f>
        <v>1308</v>
      </c>
      <c r="F637" s="7">
        <f t="shared" si="202"/>
        <v>1202</v>
      </c>
      <c r="G637" s="9">
        <f t="shared" si="217"/>
        <v>106</v>
      </c>
      <c r="H637" s="7">
        <f t="shared" ref="H637:M637" si="222">+H638</f>
        <v>38</v>
      </c>
      <c r="I637" s="7">
        <f t="shared" si="222"/>
        <v>32</v>
      </c>
      <c r="J637" s="7">
        <f t="shared" si="222"/>
        <v>36</v>
      </c>
      <c r="K637" s="7">
        <f t="shared" si="222"/>
        <v>0</v>
      </c>
      <c r="L637" s="7">
        <f t="shared" si="222"/>
        <v>0</v>
      </c>
      <c r="M637" s="7">
        <f t="shared" si="222"/>
        <v>0</v>
      </c>
    </row>
    <row r="638" spans="1:13" ht="27" customHeight="1" x14ac:dyDescent="0.15">
      <c r="A638" s="7" t="s">
        <v>14</v>
      </c>
      <c r="B638" s="7" t="s">
        <v>15</v>
      </c>
      <c r="C638" s="7" t="s">
        <v>1282</v>
      </c>
      <c r="D638" s="8" t="s">
        <v>1283</v>
      </c>
      <c r="E638" s="9">
        <f>+E639+E641</f>
        <v>369</v>
      </c>
      <c r="F638" s="7">
        <f t="shared" si="202"/>
        <v>263</v>
      </c>
      <c r="G638" s="9">
        <f t="shared" si="217"/>
        <v>106</v>
      </c>
      <c r="H638" s="7">
        <f t="shared" ref="H638:M638" si="223">+H639+H641</f>
        <v>38</v>
      </c>
      <c r="I638" s="7">
        <f t="shared" si="223"/>
        <v>32</v>
      </c>
      <c r="J638" s="7">
        <f t="shared" si="223"/>
        <v>36</v>
      </c>
      <c r="K638" s="7">
        <f t="shared" si="223"/>
        <v>0</v>
      </c>
      <c r="L638" s="7">
        <f t="shared" si="223"/>
        <v>0</v>
      </c>
      <c r="M638" s="7">
        <f t="shared" si="223"/>
        <v>0</v>
      </c>
    </row>
    <row r="639" spans="1:13" ht="27" customHeight="1" x14ac:dyDescent="0.15">
      <c r="A639" s="7" t="s">
        <v>14</v>
      </c>
      <c r="B639" s="7" t="s">
        <v>15</v>
      </c>
      <c r="C639" s="7" t="s">
        <v>1284</v>
      </c>
      <c r="D639" s="8" t="s">
        <v>1285</v>
      </c>
      <c r="E639" s="9">
        <v>50</v>
      </c>
      <c r="F639" s="7">
        <f t="shared" si="202"/>
        <v>35</v>
      </c>
      <c r="G639" s="9">
        <f t="shared" si="217"/>
        <v>15</v>
      </c>
      <c r="H639" s="7">
        <f t="shared" ref="H639:M639" si="224">+H640</f>
        <v>6</v>
      </c>
      <c r="I639" s="7">
        <f t="shared" si="224"/>
        <v>0</v>
      </c>
      <c r="J639" s="7">
        <f t="shared" si="224"/>
        <v>9</v>
      </c>
      <c r="K639" s="7">
        <f t="shared" si="224"/>
        <v>0</v>
      </c>
      <c r="L639" s="7">
        <f t="shared" si="224"/>
        <v>0</v>
      </c>
      <c r="M639" s="7">
        <f t="shared" si="224"/>
        <v>0</v>
      </c>
    </row>
    <row r="640" spans="1:13" ht="27" customHeight="1" x14ac:dyDescent="0.15">
      <c r="A640" s="7" t="s">
        <v>1115</v>
      </c>
      <c r="B640" s="7" t="s">
        <v>1286</v>
      </c>
      <c r="C640" s="7" t="s">
        <v>1284</v>
      </c>
      <c r="D640" s="8" t="s">
        <v>1287</v>
      </c>
      <c r="E640" s="9"/>
      <c r="F640" s="7">
        <f t="shared" si="202"/>
        <v>-15</v>
      </c>
      <c r="G640" s="9">
        <f t="shared" si="217"/>
        <v>15</v>
      </c>
      <c r="H640" s="7">
        <v>6</v>
      </c>
      <c r="I640" s="7">
        <v>0</v>
      </c>
      <c r="J640" s="7">
        <v>9</v>
      </c>
      <c r="K640" s="7">
        <v>0</v>
      </c>
      <c r="L640" s="7">
        <v>0</v>
      </c>
      <c r="M640" s="7">
        <v>0</v>
      </c>
    </row>
    <row r="641" spans="1:13" ht="27" customHeight="1" x14ac:dyDescent="0.15">
      <c r="A641" s="7" t="s">
        <v>14</v>
      </c>
      <c r="B641" s="7" t="s">
        <v>15</v>
      </c>
      <c r="C641" s="7" t="s">
        <v>1288</v>
      </c>
      <c r="D641" s="8" t="s">
        <v>1289</v>
      </c>
      <c r="E641" s="9">
        <v>319</v>
      </c>
      <c r="F641" s="7">
        <f t="shared" si="202"/>
        <v>228</v>
      </c>
      <c r="G641" s="9">
        <f t="shared" si="217"/>
        <v>91</v>
      </c>
      <c r="H641" s="7">
        <f t="shared" ref="H641:M641" si="225">+H642</f>
        <v>32</v>
      </c>
      <c r="I641" s="7">
        <f t="shared" si="225"/>
        <v>32</v>
      </c>
      <c r="J641" s="7">
        <f t="shared" si="225"/>
        <v>27</v>
      </c>
      <c r="K641" s="7">
        <f t="shared" si="225"/>
        <v>0</v>
      </c>
      <c r="L641" s="7">
        <f t="shared" si="225"/>
        <v>0</v>
      </c>
      <c r="M641" s="7">
        <f t="shared" si="225"/>
        <v>0</v>
      </c>
    </row>
    <row r="642" spans="1:13" ht="27" customHeight="1" x14ac:dyDescent="0.15">
      <c r="A642" s="7" t="s">
        <v>974</v>
      </c>
      <c r="B642" s="7" t="s">
        <v>1290</v>
      </c>
      <c r="C642" s="7" t="s">
        <v>1288</v>
      </c>
      <c r="D642" s="8" t="s">
        <v>1291</v>
      </c>
      <c r="E642" s="9"/>
      <c r="F642" s="7">
        <f t="shared" si="202"/>
        <v>-91</v>
      </c>
      <c r="G642" s="9">
        <f t="shared" si="217"/>
        <v>91</v>
      </c>
      <c r="H642" s="7">
        <v>32</v>
      </c>
      <c r="I642" s="7">
        <v>32</v>
      </c>
      <c r="J642" s="7">
        <v>27</v>
      </c>
      <c r="K642" s="7">
        <v>0</v>
      </c>
      <c r="L642" s="7">
        <v>0</v>
      </c>
      <c r="M642" s="7">
        <v>0</v>
      </c>
    </row>
    <row r="643" spans="1:13" ht="27" customHeight="1" x14ac:dyDescent="0.15">
      <c r="A643" s="7"/>
      <c r="B643" s="7"/>
      <c r="C643" s="7" t="s">
        <v>1292</v>
      </c>
      <c r="D643" s="8" t="s">
        <v>1293</v>
      </c>
      <c r="E643" s="9">
        <f>+E644</f>
        <v>939</v>
      </c>
      <c r="F643" s="7">
        <f t="shared" si="202"/>
        <v>939</v>
      </c>
      <c r="G643" s="9"/>
      <c r="H643" s="7"/>
      <c r="I643" s="7"/>
      <c r="J643" s="7"/>
      <c r="K643" s="7"/>
      <c r="L643" s="7"/>
      <c r="M643" s="7"/>
    </row>
    <row r="644" spans="1:13" ht="27" customHeight="1" x14ac:dyDescent="0.15">
      <c r="A644" s="7"/>
      <c r="B644" s="7"/>
      <c r="C644" s="7" t="s">
        <v>1294</v>
      </c>
      <c r="D644" s="8" t="s">
        <v>1295</v>
      </c>
      <c r="E644" s="9">
        <v>939</v>
      </c>
      <c r="F644" s="7">
        <f t="shared" si="202"/>
        <v>939</v>
      </c>
      <c r="G644" s="9"/>
      <c r="H644" s="7"/>
      <c r="I644" s="7"/>
      <c r="J644" s="7"/>
      <c r="K644" s="7"/>
      <c r="L644" s="7"/>
      <c r="M644" s="7"/>
    </row>
    <row r="645" spans="1:13" ht="27" customHeight="1" x14ac:dyDescent="0.15">
      <c r="A645" s="7" t="s">
        <v>14</v>
      </c>
      <c r="B645" s="7" t="s">
        <v>15</v>
      </c>
      <c r="C645" s="7" t="s">
        <v>1296</v>
      </c>
      <c r="D645" s="8" t="s">
        <v>1297</v>
      </c>
      <c r="E645" s="9">
        <f>+E646</f>
        <v>5951</v>
      </c>
      <c r="F645" s="7">
        <f t="shared" si="202"/>
        <v>1383</v>
      </c>
      <c r="G645" s="9">
        <f t="shared" ref="G645:G653" si="226">SUM(H645:M645)</f>
        <v>4568</v>
      </c>
      <c r="H645" s="7">
        <f t="shared" ref="H645:M646" si="227">+H646</f>
        <v>479</v>
      </c>
      <c r="I645" s="7">
        <f t="shared" si="227"/>
        <v>79</v>
      </c>
      <c r="J645" s="7">
        <f t="shared" si="227"/>
        <v>50</v>
      </c>
      <c r="K645" s="7">
        <f t="shared" si="227"/>
        <v>1327</v>
      </c>
      <c r="L645" s="7">
        <f t="shared" si="227"/>
        <v>496</v>
      </c>
      <c r="M645" s="7">
        <f t="shared" si="227"/>
        <v>2137</v>
      </c>
    </row>
    <row r="646" spans="1:13" ht="27" customHeight="1" x14ac:dyDescent="0.15">
      <c r="A646" s="7" t="s">
        <v>14</v>
      </c>
      <c r="B646" s="7" t="s">
        <v>15</v>
      </c>
      <c r="C646" s="7" t="s">
        <v>1298</v>
      </c>
      <c r="D646" s="8" t="s">
        <v>1299</v>
      </c>
      <c r="E646" s="9">
        <f>+E647</f>
        <v>5951</v>
      </c>
      <c r="F646" s="7">
        <f t="shared" ref="F646:F653" si="228">+E646-G646</f>
        <v>1383</v>
      </c>
      <c r="G646" s="9">
        <f t="shared" si="226"/>
        <v>4568</v>
      </c>
      <c r="H646" s="7">
        <f t="shared" si="227"/>
        <v>479</v>
      </c>
      <c r="I646" s="7">
        <f t="shared" si="227"/>
        <v>79</v>
      </c>
      <c r="J646" s="7">
        <f t="shared" si="227"/>
        <v>50</v>
      </c>
      <c r="K646" s="7">
        <f t="shared" si="227"/>
        <v>1327</v>
      </c>
      <c r="L646" s="7">
        <f t="shared" si="227"/>
        <v>496</v>
      </c>
      <c r="M646" s="7">
        <f t="shared" si="227"/>
        <v>2137</v>
      </c>
    </row>
    <row r="647" spans="1:13" ht="27" customHeight="1" x14ac:dyDescent="0.15">
      <c r="A647" s="7" t="s">
        <v>14</v>
      </c>
      <c r="B647" s="7" t="s">
        <v>15</v>
      </c>
      <c r="C647" s="7" t="s">
        <v>1300</v>
      </c>
      <c r="D647" s="8" t="s">
        <v>1301</v>
      </c>
      <c r="E647" s="9">
        <v>5951</v>
      </c>
      <c r="F647" s="7">
        <f t="shared" si="228"/>
        <v>1383</v>
      </c>
      <c r="G647" s="9">
        <f t="shared" si="226"/>
        <v>4568</v>
      </c>
      <c r="H647" s="7">
        <f t="shared" ref="H647:M647" si="229">SUM(H648:H653)</f>
        <v>479</v>
      </c>
      <c r="I647" s="7">
        <f t="shared" si="229"/>
        <v>79</v>
      </c>
      <c r="J647" s="7">
        <f t="shared" si="229"/>
        <v>50</v>
      </c>
      <c r="K647" s="7">
        <f t="shared" si="229"/>
        <v>1327</v>
      </c>
      <c r="L647" s="7">
        <f t="shared" si="229"/>
        <v>496</v>
      </c>
      <c r="M647" s="7">
        <f t="shared" si="229"/>
        <v>2137</v>
      </c>
    </row>
    <row r="648" spans="1:13" ht="27" customHeight="1" x14ac:dyDescent="0.15">
      <c r="A648" s="7" t="s">
        <v>355</v>
      </c>
      <c r="B648" s="7" t="s">
        <v>1302</v>
      </c>
      <c r="C648" s="7" t="s">
        <v>1300</v>
      </c>
      <c r="D648" s="8" t="s">
        <v>1303</v>
      </c>
      <c r="E648" s="9"/>
      <c r="F648" s="7">
        <f t="shared" si="228"/>
        <v>-58</v>
      </c>
      <c r="G648" s="9">
        <f t="shared" si="226"/>
        <v>58</v>
      </c>
      <c r="H648" s="7">
        <v>29</v>
      </c>
      <c r="I648" s="7">
        <v>29</v>
      </c>
      <c r="J648" s="7">
        <v>0</v>
      </c>
      <c r="K648" s="7">
        <v>0</v>
      </c>
      <c r="L648" s="7">
        <v>0</v>
      </c>
      <c r="M648" s="7">
        <v>0</v>
      </c>
    </row>
    <row r="649" spans="1:13" ht="27" customHeight="1" x14ac:dyDescent="0.15">
      <c r="A649" s="7" t="s">
        <v>1304</v>
      </c>
      <c r="B649" s="7" t="s">
        <v>1305</v>
      </c>
      <c r="C649" s="7" t="s">
        <v>1300</v>
      </c>
      <c r="D649" s="8" t="s">
        <v>669</v>
      </c>
      <c r="E649" s="9"/>
      <c r="F649" s="7">
        <f t="shared" si="228"/>
        <v>-851</v>
      </c>
      <c r="G649" s="9">
        <f t="shared" si="226"/>
        <v>851</v>
      </c>
      <c r="H649" s="7">
        <v>0</v>
      </c>
      <c r="I649" s="7">
        <v>0</v>
      </c>
      <c r="J649" s="7">
        <v>0</v>
      </c>
      <c r="K649" s="7">
        <v>851</v>
      </c>
      <c r="L649" s="7">
        <v>0</v>
      </c>
      <c r="M649" s="7">
        <v>0</v>
      </c>
    </row>
    <row r="650" spans="1:13" ht="27" customHeight="1" x14ac:dyDescent="0.15">
      <c r="A650" s="7" t="s">
        <v>1304</v>
      </c>
      <c r="B650" s="7" t="s">
        <v>1306</v>
      </c>
      <c r="C650" s="7" t="s">
        <v>1300</v>
      </c>
      <c r="D650" s="8" t="s">
        <v>669</v>
      </c>
      <c r="E650" s="9"/>
      <c r="F650" s="7">
        <f t="shared" si="228"/>
        <v>-1951</v>
      </c>
      <c r="G650" s="9">
        <f t="shared" si="226"/>
        <v>1951</v>
      </c>
      <c r="H650" s="7">
        <v>0</v>
      </c>
      <c r="I650" s="7">
        <v>0</v>
      </c>
      <c r="J650" s="7">
        <v>0</v>
      </c>
      <c r="K650" s="7">
        <v>0</v>
      </c>
      <c r="L650" s="7">
        <v>264</v>
      </c>
      <c r="M650" s="7">
        <v>1687</v>
      </c>
    </row>
    <row r="651" spans="1:13" ht="27" customHeight="1" x14ac:dyDescent="0.15">
      <c r="A651" s="7" t="s">
        <v>263</v>
      </c>
      <c r="B651" s="7" t="s">
        <v>264</v>
      </c>
      <c r="C651" s="7" t="s">
        <v>1300</v>
      </c>
      <c r="D651" s="8" t="s">
        <v>265</v>
      </c>
      <c r="E651" s="9"/>
      <c r="F651" s="7">
        <f t="shared" si="228"/>
        <v>-558</v>
      </c>
      <c r="G651" s="9">
        <f t="shared" si="226"/>
        <v>558</v>
      </c>
      <c r="H651" s="7">
        <v>0</v>
      </c>
      <c r="I651" s="7">
        <v>0</v>
      </c>
      <c r="J651" s="7">
        <v>0</v>
      </c>
      <c r="K651" s="7">
        <v>426</v>
      </c>
      <c r="L651" s="7">
        <v>132</v>
      </c>
      <c r="M651" s="7">
        <v>0</v>
      </c>
    </row>
    <row r="652" spans="1:13" ht="27" customHeight="1" x14ac:dyDescent="0.15">
      <c r="A652" s="7" t="s">
        <v>962</v>
      </c>
      <c r="B652" s="7" t="s">
        <v>1307</v>
      </c>
      <c r="C652" s="7" t="s">
        <v>1300</v>
      </c>
      <c r="D652" s="8" t="s">
        <v>1308</v>
      </c>
      <c r="E652" s="9"/>
      <c r="F652" s="7">
        <f t="shared" si="228"/>
        <v>-800</v>
      </c>
      <c r="G652" s="9">
        <f t="shared" si="226"/>
        <v>800</v>
      </c>
      <c r="H652" s="7">
        <v>400</v>
      </c>
      <c r="I652" s="7">
        <v>0</v>
      </c>
      <c r="J652" s="7">
        <v>0</v>
      </c>
      <c r="K652" s="7">
        <v>0</v>
      </c>
      <c r="L652" s="7">
        <v>0</v>
      </c>
      <c r="M652" s="7">
        <v>400</v>
      </c>
    </row>
    <row r="653" spans="1:13" ht="27" customHeight="1" x14ac:dyDescent="0.15">
      <c r="A653" s="7" t="s">
        <v>959</v>
      </c>
      <c r="B653" s="7" t="s">
        <v>1309</v>
      </c>
      <c r="C653" s="7" t="s">
        <v>1300</v>
      </c>
      <c r="D653" s="8" t="s">
        <v>1310</v>
      </c>
      <c r="E653" s="9"/>
      <c r="F653" s="7">
        <f t="shared" si="228"/>
        <v>-350</v>
      </c>
      <c r="G653" s="9">
        <f t="shared" si="226"/>
        <v>350</v>
      </c>
      <c r="H653" s="7">
        <v>50</v>
      </c>
      <c r="I653" s="7">
        <v>50</v>
      </c>
      <c r="J653" s="7">
        <v>50</v>
      </c>
      <c r="K653" s="7">
        <v>50</v>
      </c>
      <c r="L653" s="7">
        <v>100</v>
      </c>
      <c r="M653" s="7">
        <v>50</v>
      </c>
    </row>
  </sheetData>
  <mergeCells count="2">
    <mergeCell ref="L3:M3"/>
    <mergeCell ref="A2:M2"/>
  </mergeCells>
  <phoneticPr fontId="2" type="noConversion"/>
  <pageMargins left="0.39370078740157483" right="0.39370078740157483" top="0.39370078740157483" bottom="0.39370078740157483" header="0.51181102362204722" footer="0.51181102362204722"/>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一般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周文如</cp:lastModifiedBy>
  <dcterms:created xsi:type="dcterms:W3CDTF">2019-01-04T09:15:13Z</dcterms:created>
  <dcterms:modified xsi:type="dcterms:W3CDTF">2019-03-05T01:11:42Z</dcterms:modified>
</cp:coreProperties>
</file>