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Builtin0" localSheetId="0">#REF!</definedName>
    <definedName name="_Builtin0">#REF!</definedName>
    <definedName name="_Fill" localSheetId="0" hidden="1">[1]eqpmad2!#REF!</definedName>
    <definedName name="_Fill" hidden="1">[1]eqpmad2!#REF!</definedName>
    <definedName name="_xlnm._FilterDatabase" localSheetId="0" hidden="1">#REF!</definedName>
    <definedName name="_xlnm._FilterDatabase" hidden="1">#REF!</definedName>
    <definedName name="_Order1" hidden="1">255</definedName>
    <definedName name="_Order2" hidden="1">255</definedName>
    <definedName name="_PA7" localSheetId="0">'[2]SW-TEO'!#REF!</definedName>
    <definedName name="_PA7">'[2]SW-TEO'!#REF!</definedName>
    <definedName name="_PA8" localSheetId="0">'[2]SW-TEO'!#REF!</definedName>
    <definedName name="_PA8">'[2]SW-TEO'!#REF!</definedName>
    <definedName name="_PD1" localSheetId="0">'[2]SW-TEO'!#REF!</definedName>
    <definedName name="_PD1">'[2]SW-TEO'!#REF!</definedName>
    <definedName name="_PE12" localSheetId="0">'[2]SW-TEO'!#REF!</definedName>
    <definedName name="_PE12">'[2]SW-TEO'!#REF!</definedName>
    <definedName name="_PE13" localSheetId="0">'[2]SW-TEO'!#REF!</definedName>
    <definedName name="_PE13">'[2]SW-TEO'!#REF!</definedName>
    <definedName name="_PE6" localSheetId="0">'[2]SW-TEO'!#REF!</definedName>
    <definedName name="_PE6">'[2]SW-TEO'!#REF!</definedName>
    <definedName name="_PE7" localSheetId="0">'[2]SW-TEO'!#REF!</definedName>
    <definedName name="_PE7">'[2]SW-TEO'!#REF!</definedName>
    <definedName name="_PE8" localSheetId="0">'[2]SW-TEO'!#REF!</definedName>
    <definedName name="_PE8">'[2]SW-TEO'!#REF!</definedName>
    <definedName name="_PE9" localSheetId="0">'[2]SW-TEO'!#REF!</definedName>
    <definedName name="_PE9">'[2]SW-TEO'!#REF!</definedName>
    <definedName name="_PH1" localSheetId="0">'[2]SW-TEO'!#REF!</definedName>
    <definedName name="_PH1">'[2]SW-TEO'!#REF!</definedName>
    <definedName name="_PI1" localSheetId="0">'[2]SW-TEO'!#REF!</definedName>
    <definedName name="_PI1">'[2]SW-TEO'!#REF!</definedName>
    <definedName name="_PK1" localSheetId="0">'[2]SW-TEO'!#REF!</definedName>
    <definedName name="_PK1">'[2]SW-TEO'!#REF!</definedName>
    <definedName name="_PK3" localSheetId="0">'[2]SW-TEO'!#REF!</definedName>
    <definedName name="_PK3">'[2]SW-TEO'!#REF!</definedName>
    <definedName name="aiu_bottom" localSheetId="0">'[3]Financ. Overview'!#REF!</definedName>
    <definedName name="aiu_bottom">'[3]Financ. Overview'!#REF!</definedName>
    <definedName name="dss" localSheetId="0" hidden="1">#REF!</definedName>
    <definedName name="dss" hidden="1">#REF!</definedName>
    <definedName name="FRC">[4]Main!$C$9</definedName>
    <definedName name="hostfee">'[3]Financ. Overview'!$H$12</definedName>
    <definedName name="hraiu_bottom" localSheetId="0">'[3]Financ. Overview'!#REF!</definedName>
    <definedName name="hraiu_bottom">'[3]Financ. Overview'!#REF!</definedName>
    <definedName name="hvac" localSheetId="0">'[3]Financ. Overview'!#REF!</definedName>
    <definedName name="hvac">'[3]Financ. Overview'!#REF!</definedName>
    <definedName name="HWSheet">1</definedName>
    <definedName name="Module.Prix_SMC">#N/A</definedName>
    <definedName name="OS" localSheetId="0">[5]Open!#REF!</definedName>
    <definedName name="OS">[5]Open!#REF!</definedName>
    <definedName name="pr_toolbox">[3]Toolbox!$A$3:$I$80</definedName>
    <definedName name="_xlnm.Print_Area" localSheetId="0" hidden="1">#REF!</definedName>
    <definedName name="_xlnm.Print_Area" hidden="1">#REF!</definedName>
    <definedName name="_xlnm.Print_Titles" localSheetId="0">'1'!$1:$3</definedName>
    <definedName name="_xlnm.Print_Titles" hidden="1">#REF!</definedName>
    <definedName name="Prix_SMC">#N/A</definedName>
    <definedName name="qwe">#N/A</definedName>
    <definedName name="s_c_list">[6]Toolbox!$A$7:$H$969</definedName>
    <definedName name="SCG" localSheetId="0">'[7]G.1R-Shou COP Gf'!#REF!</definedName>
    <definedName name="SCG">'[7]G.1R-Shou COP Gf'!#REF!</definedName>
    <definedName name="sdlfee">'[3]Financ. Overview'!$H$13</definedName>
    <definedName name="solar_ratio">'[8]POWER ASSUMPTIONS'!$H$7</definedName>
    <definedName name="ss7fee">'[3]Financ. Overview'!$H$18</definedName>
    <definedName name="subsfee">'[3]Financ. Overview'!$H$14</definedName>
    <definedName name="toolbox">[9]Toolbox!$C$5:$T$1578</definedName>
    <definedName name="V5.1Fee">'[3]Financ. Overview'!$H$15</definedName>
    <definedName name="wqe">#N/A</definedName>
    <definedName name="Z32_Cost_red" localSheetId="0">'[3]Financ. Overview'!#REF!</definedName>
    <definedName name="Z32_Cost_red">'[3]Financ. Overview'!#REF!</definedName>
    <definedName name="字段拨款金额.N.16.2" localSheetId="0">[10]专款分县区!#REF!</definedName>
    <definedName name="字段拨款金额.N.16.2">[10]专款分县区!#REF!</definedName>
    <definedName name="字段未拨金额.N.16.2" localSheetId="0">[10]专款分县区!#REF!</definedName>
    <definedName name="字段未拨金额.N.16.2">[10]专款分县区!#REF!</definedName>
    <definedName name="字段项目名称.C.100" localSheetId="0">[10]专款分县区!#REF!</definedName>
    <definedName name="字段项目名称.C.100">[10]专款分县区!#REF!</definedName>
    <definedName name="字段预算单位.C.30" localSheetId="0">[10]专款分县区!#REF!</definedName>
    <definedName name="字段预算单位.C.30">[10]专款分县区!#REF!</definedName>
    <definedName name="字段资金性质.C.10" localSheetId="0">[10]专款分县区!#REF!</definedName>
    <definedName name="字段资金性质.C.10">[10]专款分县区!#REF!</definedName>
  </definedNames>
  <calcPr calcId="144525"/>
</workbook>
</file>

<file path=xl/comments1.xml><?xml version="1.0" encoding="utf-8"?>
<comments xmlns="http://schemas.openxmlformats.org/spreadsheetml/2006/main">
  <authors>
    <author>Administrator</author>
    <author>李俊梅</author>
    <author>ysk01</author>
    <author>微软用户</author>
  </authors>
  <commentList>
    <comment ref="B12" authorId="0">
      <text>
        <r>
          <rPr>
            <b/>
            <sz val="9"/>
            <rFont val="宋体"/>
            <charset val="134"/>
          </rPr>
          <t>Administrator:</t>
        </r>
        <r>
          <rPr>
            <sz val="9"/>
            <rFont val="宋体"/>
            <charset val="134"/>
          </rPr>
          <t xml:space="preserve">
晋财建一[2013]354号运管处下放基数1979万元‘晋政法[2014]94号113万元晋财建一[20][2014]107号运管经费下划206万元
’
</t>
        </r>
      </text>
    </comment>
    <comment ref="C12" authorId="0">
      <text>
        <r>
          <rPr>
            <b/>
            <sz val="9"/>
            <rFont val="宋体"/>
            <charset val="134"/>
          </rPr>
          <t>Administrator:</t>
        </r>
        <r>
          <rPr>
            <sz val="9"/>
            <rFont val="宋体"/>
            <charset val="134"/>
          </rPr>
          <t xml:space="preserve">
阳财建[2013]1161号运管处下放基数1075万元
[2014]423号112万元，阳财建[2015]97号472万元</t>
        </r>
      </text>
    </comment>
    <comment ref="D12" authorId="0">
      <text>
        <r>
          <rPr>
            <b/>
            <sz val="9"/>
            <rFont val="宋体"/>
            <charset val="134"/>
          </rPr>
          <t>Administrator:</t>
        </r>
        <r>
          <rPr>
            <sz val="9"/>
            <rFont val="宋体"/>
            <charset val="134"/>
          </rPr>
          <t xml:space="preserve">
阳财建[2013]1161号运管处下放基数321万元，[2014]423号33.4万元，晋政法[2015]52号113万元，阳财建[2015]97号144万元
</t>
        </r>
      </text>
    </comment>
    <comment ref="E12" authorId="0">
      <text>
        <r>
          <rPr>
            <b/>
            <sz val="9"/>
            <rFont val="宋体"/>
            <charset val="134"/>
          </rPr>
          <t>Administrator:</t>
        </r>
        <r>
          <rPr>
            <sz val="9"/>
            <rFont val="宋体"/>
            <charset val="134"/>
          </rPr>
          <t xml:space="preserve">
阳财建[2013]1161号运管处下放基数327，[2014]423号34，阳财建[2015]97号166万元
</t>
        </r>
      </text>
    </comment>
    <comment ref="F12" authorId="0">
      <text>
        <r>
          <rPr>
            <b/>
            <sz val="9"/>
            <rFont val="宋体"/>
            <charset val="134"/>
          </rPr>
          <t>Administrator:</t>
        </r>
        <r>
          <rPr>
            <sz val="9"/>
            <rFont val="宋体"/>
            <charset val="134"/>
          </rPr>
          <t xml:space="preserve">
阳财建[2013]1161号运管处下放基数255，[2014]423号26.6，阳财建[2015]97号162万元
</t>
        </r>
      </text>
    </comment>
    <comment ref="A50" authorId="1">
      <text>
        <r>
          <rPr>
            <b/>
            <sz val="9"/>
            <rFont val="宋体"/>
            <charset val="134"/>
          </rPr>
          <t>李俊梅</t>
        </r>
        <r>
          <rPr>
            <b/>
            <sz val="9"/>
            <rFont val="Tahoma"/>
            <charset val="134"/>
          </rPr>
          <t>:</t>
        </r>
        <r>
          <rPr>
            <sz val="9"/>
            <rFont val="Tahoma"/>
            <charset val="134"/>
          </rPr>
          <t xml:space="preserve">
</t>
        </r>
        <r>
          <rPr>
            <sz val="9"/>
            <rFont val="宋体"/>
            <charset val="134"/>
          </rPr>
          <t>阳财社</t>
        </r>
        <r>
          <rPr>
            <sz val="9"/>
            <rFont val="Tahoma"/>
            <charset val="134"/>
          </rPr>
          <t>[2019]84</t>
        </r>
        <r>
          <rPr>
            <sz val="9"/>
            <rFont val="宋体"/>
            <charset val="134"/>
          </rPr>
          <t xml:space="preserve">号
</t>
        </r>
      </text>
    </comment>
    <comment ref="A51" authorId="1">
      <text>
        <r>
          <rPr>
            <b/>
            <sz val="9"/>
            <rFont val="宋体"/>
            <charset val="134"/>
          </rPr>
          <t>李俊梅</t>
        </r>
        <r>
          <rPr>
            <b/>
            <sz val="9"/>
            <rFont val="Tahoma"/>
            <charset val="134"/>
          </rPr>
          <t>:</t>
        </r>
        <r>
          <rPr>
            <sz val="9"/>
            <rFont val="Tahoma"/>
            <charset val="134"/>
          </rPr>
          <t xml:space="preserve">
</t>
        </r>
        <r>
          <rPr>
            <sz val="9"/>
            <rFont val="宋体"/>
            <charset val="134"/>
          </rPr>
          <t>阳财社</t>
        </r>
        <r>
          <rPr>
            <sz val="9"/>
            <rFont val="Tahoma"/>
            <charset val="134"/>
          </rPr>
          <t>[2019]84</t>
        </r>
        <r>
          <rPr>
            <sz val="9"/>
            <rFont val="宋体"/>
            <charset val="134"/>
          </rPr>
          <t xml:space="preserve">号
</t>
        </r>
      </text>
    </comment>
    <comment ref="A78" authorId="2">
      <text>
        <r>
          <rPr>
            <b/>
            <sz val="9"/>
            <rFont val="宋体"/>
            <charset val="134"/>
          </rPr>
          <t>ysk01:</t>
        </r>
        <r>
          <rPr>
            <sz val="9"/>
            <rFont val="宋体"/>
            <charset val="134"/>
          </rPr>
          <t xml:space="preserve">
阳科发《2002］48号
</t>
        </r>
      </text>
    </comment>
    <comment ref="B90" authorId="3">
      <text>
        <r>
          <rPr>
            <b/>
            <sz val="9"/>
            <rFont val="宋体"/>
            <charset val="134"/>
          </rPr>
          <t>微软用户</t>
        </r>
        <r>
          <rPr>
            <b/>
            <sz val="9"/>
            <rFont val="Tahoma"/>
            <charset val="134"/>
          </rPr>
          <t>:</t>
        </r>
        <r>
          <rPr>
            <sz val="9"/>
            <rFont val="Tahoma"/>
            <charset val="134"/>
          </rPr>
          <t xml:space="preserve">
</t>
        </r>
        <r>
          <rPr>
            <sz val="9"/>
            <rFont val="宋体"/>
            <charset val="134"/>
          </rPr>
          <t>晋财政法</t>
        </r>
        <r>
          <rPr>
            <sz val="9"/>
            <rFont val="Tahoma"/>
            <charset val="134"/>
          </rPr>
          <t>[2013]84</t>
        </r>
        <r>
          <rPr>
            <sz val="9"/>
            <rFont val="宋体"/>
            <charset val="134"/>
          </rPr>
          <t xml:space="preserve">号
</t>
        </r>
      </text>
    </comment>
    <comment ref="B92" authorId="0">
      <text>
        <r>
          <rPr>
            <b/>
            <sz val="9"/>
            <rFont val="宋体"/>
            <charset val="134"/>
          </rPr>
          <t>Administrator:</t>
        </r>
        <r>
          <rPr>
            <sz val="9"/>
            <rFont val="宋体"/>
            <charset val="134"/>
          </rPr>
          <t xml:space="preserve">
晋财行[2015]89号466
</t>
        </r>
      </text>
    </comment>
    <comment ref="D92" authorId="0">
      <text>
        <r>
          <rPr>
            <b/>
            <sz val="9"/>
            <rFont val="宋体"/>
            <charset val="134"/>
          </rPr>
          <t>Administrator:</t>
        </r>
        <r>
          <rPr>
            <sz val="9"/>
            <rFont val="宋体"/>
            <charset val="134"/>
          </rPr>
          <t xml:space="preserve">
阳财行[2015]49号
</t>
        </r>
      </text>
    </comment>
    <comment ref="E92" authorId="0">
      <text>
        <r>
          <rPr>
            <b/>
            <sz val="9"/>
            <rFont val="宋体"/>
            <charset val="134"/>
          </rPr>
          <t>Administrator:</t>
        </r>
        <r>
          <rPr>
            <sz val="9"/>
            <rFont val="宋体"/>
            <charset val="134"/>
          </rPr>
          <t xml:space="preserve">
阳财行[2015]49号
</t>
        </r>
      </text>
    </comment>
    <comment ref="B94" authorId="0">
      <text>
        <r>
          <rPr>
            <b/>
            <sz val="9"/>
            <rFont val="宋体"/>
            <charset val="134"/>
          </rPr>
          <t>Administrator:</t>
        </r>
        <r>
          <rPr>
            <sz val="9"/>
            <rFont val="宋体"/>
            <charset val="134"/>
          </rPr>
          <t xml:space="preserve">
晋财行[2014]208号
</t>
        </r>
      </text>
    </comment>
    <comment ref="B95" authorId="0">
      <text>
        <r>
          <rPr>
            <b/>
            <sz val="9"/>
            <rFont val="宋体"/>
            <charset val="134"/>
          </rPr>
          <t>Administrator:</t>
        </r>
        <r>
          <rPr>
            <sz val="9"/>
            <rFont val="宋体"/>
            <charset val="134"/>
          </rPr>
          <t xml:space="preserve">
晋财行[2014]208号
</t>
        </r>
      </text>
    </comment>
    <comment ref="H120" authorId="0">
      <text>
        <r>
          <rPr>
            <b/>
            <sz val="9"/>
            <rFont val="宋体"/>
            <charset val="134"/>
          </rPr>
          <t>Administrator:</t>
        </r>
        <r>
          <rPr>
            <sz val="9"/>
            <rFont val="宋体"/>
            <charset val="134"/>
          </rPr>
          <t xml:space="preserve">
阳财企[2014]917号10253
</t>
        </r>
      </text>
    </comment>
    <comment ref="I120" authorId="0">
      <text>
        <r>
          <rPr>
            <b/>
            <sz val="9"/>
            <rFont val="宋体"/>
            <charset val="134"/>
          </rPr>
          <t>Administrator:</t>
        </r>
        <r>
          <rPr>
            <sz val="9"/>
            <rFont val="宋体"/>
            <charset val="134"/>
          </rPr>
          <t xml:space="preserve">
阳财企[2014]917号10253
</t>
        </r>
      </text>
    </comment>
    <comment ref="F151" authorId="1">
      <text>
        <r>
          <rPr>
            <b/>
            <sz val="9"/>
            <rFont val="宋体"/>
            <charset val="134"/>
          </rPr>
          <t>李俊梅</t>
        </r>
        <r>
          <rPr>
            <b/>
            <sz val="9"/>
            <rFont val="Tahoma"/>
            <charset val="134"/>
          </rPr>
          <t>:</t>
        </r>
        <r>
          <rPr>
            <sz val="9"/>
            <rFont val="Tahoma"/>
            <charset val="134"/>
          </rPr>
          <t xml:space="preserve">
</t>
        </r>
        <r>
          <rPr>
            <sz val="9"/>
            <rFont val="宋体"/>
            <charset val="134"/>
          </rPr>
          <t>教育专户调入</t>
        </r>
      </text>
    </comment>
  </commentList>
</comments>
</file>

<file path=xl/sharedStrings.xml><?xml version="1.0" encoding="utf-8"?>
<sst xmlns="http://schemas.openxmlformats.org/spreadsheetml/2006/main" count="223" uniqueCount="206">
  <si>
    <t>2021年一般公共预算税收返还和转移支付预算表</t>
  </si>
  <si>
    <t>单位：万元</t>
  </si>
  <si>
    <r>
      <rPr>
        <b/>
        <sz val="11"/>
        <rFont val="宋体"/>
        <charset val="134"/>
      </rPr>
      <t>项</t>
    </r>
    <r>
      <rPr>
        <b/>
        <sz val="11"/>
        <rFont val="Times New Roman"/>
        <charset val="134"/>
      </rPr>
      <t xml:space="preserve">    </t>
    </r>
    <r>
      <rPr>
        <b/>
        <sz val="11"/>
        <rFont val="宋体"/>
        <charset val="134"/>
      </rPr>
      <t>目</t>
    </r>
  </si>
  <si>
    <t>全市</t>
  </si>
  <si>
    <t>市级</t>
  </si>
  <si>
    <t>平定</t>
  </si>
  <si>
    <t>盂县</t>
  </si>
  <si>
    <t>郊区</t>
  </si>
  <si>
    <t>城区</t>
  </si>
  <si>
    <t>矿区</t>
  </si>
  <si>
    <t>开发区</t>
  </si>
  <si>
    <t>县区合计</t>
  </si>
  <si>
    <t>一、一般公共预算收入总计</t>
  </si>
  <si>
    <t>（一）本年收入</t>
  </si>
  <si>
    <t>（二）上级补助收入</t>
  </si>
  <si>
    <r>
      <rPr>
        <sz val="10"/>
        <rFont val="Times New Roman"/>
        <charset val="134"/>
      </rPr>
      <t xml:space="preserve">  1</t>
    </r>
    <r>
      <rPr>
        <sz val="10"/>
        <rFont val="宋体"/>
        <charset val="134"/>
      </rPr>
      <t>、</t>
    </r>
    <r>
      <rPr>
        <sz val="10"/>
        <rFont val="Times New Roman"/>
        <charset val="134"/>
      </rPr>
      <t xml:space="preserve">   </t>
    </r>
    <r>
      <rPr>
        <sz val="10"/>
        <rFont val="宋体"/>
        <charset val="134"/>
      </rPr>
      <t>返还性收入</t>
    </r>
  </si>
  <si>
    <r>
      <rPr>
        <sz val="10"/>
        <rFont val="Times New Roman"/>
        <charset val="134"/>
      </rPr>
      <t xml:space="preserve">            </t>
    </r>
    <r>
      <rPr>
        <sz val="10"/>
        <rFont val="宋体"/>
        <charset val="134"/>
      </rPr>
      <t>（</t>
    </r>
    <r>
      <rPr>
        <sz val="10"/>
        <rFont val="Times New Roman"/>
        <charset val="134"/>
      </rPr>
      <t>1</t>
    </r>
    <r>
      <rPr>
        <sz val="10"/>
        <rFont val="宋体"/>
        <charset val="134"/>
      </rPr>
      <t>）增值税税收返还</t>
    </r>
  </si>
  <si>
    <r>
      <rPr>
        <sz val="10"/>
        <rFont val="Times New Roman"/>
        <charset val="134"/>
      </rPr>
      <t xml:space="preserve">            </t>
    </r>
    <r>
      <rPr>
        <sz val="10"/>
        <rFont val="宋体"/>
        <charset val="134"/>
      </rPr>
      <t>（</t>
    </r>
    <r>
      <rPr>
        <sz val="10"/>
        <rFont val="Times New Roman"/>
        <charset val="134"/>
      </rPr>
      <t>2</t>
    </r>
    <r>
      <rPr>
        <sz val="10"/>
        <rFont val="宋体"/>
        <charset val="134"/>
      </rPr>
      <t>）增值税五五分享税收返还收入</t>
    </r>
  </si>
  <si>
    <r>
      <rPr>
        <sz val="10"/>
        <rFont val="Times New Roman"/>
        <charset val="134"/>
      </rPr>
      <t xml:space="preserve">            </t>
    </r>
    <r>
      <rPr>
        <sz val="10"/>
        <rFont val="宋体"/>
        <charset val="134"/>
      </rPr>
      <t>（</t>
    </r>
    <r>
      <rPr>
        <sz val="10"/>
        <rFont val="Times New Roman"/>
        <charset val="134"/>
      </rPr>
      <t>3</t>
    </r>
    <r>
      <rPr>
        <sz val="10"/>
        <rFont val="宋体"/>
        <charset val="134"/>
      </rPr>
      <t>）消费税税收返还</t>
    </r>
  </si>
  <si>
    <r>
      <rPr>
        <sz val="10"/>
        <rFont val="宋体"/>
        <charset val="134"/>
      </rPr>
      <t>　</t>
    </r>
    <r>
      <rPr>
        <sz val="10"/>
        <rFont val="Times New Roman"/>
        <charset val="134"/>
      </rPr>
      <t xml:space="preserve">        </t>
    </r>
    <r>
      <rPr>
        <sz val="10"/>
        <rFont val="宋体"/>
        <charset val="134"/>
      </rPr>
      <t>（</t>
    </r>
    <r>
      <rPr>
        <sz val="10"/>
        <rFont val="Times New Roman"/>
        <charset val="134"/>
      </rPr>
      <t>4</t>
    </r>
    <r>
      <rPr>
        <sz val="10"/>
        <rFont val="宋体"/>
        <charset val="134"/>
      </rPr>
      <t>）所得税基数基数返还　　　</t>
    </r>
  </si>
  <si>
    <r>
      <rPr>
        <sz val="10"/>
        <rFont val="宋体"/>
        <charset val="134"/>
      </rPr>
      <t>　</t>
    </r>
    <r>
      <rPr>
        <sz val="10"/>
        <rFont val="Times New Roman"/>
        <charset val="134"/>
      </rPr>
      <t xml:space="preserve">        </t>
    </r>
    <r>
      <rPr>
        <sz val="10"/>
        <rFont val="宋体"/>
        <charset val="134"/>
      </rPr>
      <t>（</t>
    </r>
    <r>
      <rPr>
        <sz val="10"/>
        <rFont val="Times New Roman"/>
        <charset val="134"/>
      </rPr>
      <t>5</t>
    </r>
    <r>
      <rPr>
        <sz val="10"/>
        <rFont val="宋体"/>
        <charset val="134"/>
      </rPr>
      <t>）</t>
    </r>
    <r>
      <rPr>
        <sz val="10"/>
        <rFont val="Times New Roman"/>
        <charset val="134"/>
      </rPr>
      <t xml:space="preserve"> </t>
    </r>
    <r>
      <rPr>
        <sz val="10"/>
        <rFont val="宋体"/>
        <charset val="134"/>
      </rPr>
      <t>成品油价格和税费改革税收返还收入</t>
    </r>
  </si>
  <si>
    <r>
      <rPr>
        <sz val="10"/>
        <rFont val="Times New Roman"/>
        <charset val="134"/>
      </rPr>
      <t xml:space="preserve">   2</t>
    </r>
    <r>
      <rPr>
        <sz val="10"/>
        <rFont val="宋体"/>
        <charset val="134"/>
      </rPr>
      <t>、</t>
    </r>
    <r>
      <rPr>
        <sz val="10"/>
        <rFont val="Times New Roman"/>
        <charset val="134"/>
      </rPr>
      <t xml:space="preserve">  </t>
    </r>
    <r>
      <rPr>
        <sz val="10"/>
        <rFont val="宋体"/>
        <charset val="134"/>
      </rPr>
      <t>一般性转移支付收入</t>
    </r>
  </si>
  <si>
    <r>
      <rPr>
        <sz val="10"/>
        <rFont val="宋体"/>
        <charset val="134"/>
      </rPr>
      <t>（</t>
    </r>
    <r>
      <rPr>
        <sz val="10"/>
        <rFont val="Times New Roman"/>
        <charset val="134"/>
      </rPr>
      <t>1</t>
    </r>
    <r>
      <rPr>
        <sz val="10"/>
        <rFont val="宋体"/>
        <charset val="134"/>
      </rPr>
      <t>）</t>
    </r>
    <r>
      <rPr>
        <sz val="10"/>
        <rFont val="Times New Roman"/>
        <charset val="134"/>
      </rPr>
      <t xml:space="preserve"> </t>
    </r>
    <r>
      <rPr>
        <sz val="10"/>
        <rFont val="宋体"/>
        <charset val="134"/>
      </rPr>
      <t>均衡性转移支付补助</t>
    </r>
  </si>
  <si>
    <t xml:space="preserve">   提前下达2021年省对县级生态转移支付预算的通知</t>
  </si>
  <si>
    <t xml:space="preserve">   提前下达2021年中央财政均衡性转移支付的通知</t>
  </si>
  <si>
    <t xml:space="preserve">   提前下达2021年乡镇工作补贴转移支付资金的通知</t>
  </si>
  <si>
    <t xml:space="preserve">   提前下达2021年社区事务转移支付补助的通知</t>
  </si>
  <si>
    <t xml:space="preserve">   下达2018年省对市县均衡性转移支付增量补助资金的通知</t>
  </si>
  <si>
    <t xml:space="preserve">   提前下达2016年省对市县调整工资等一般性转移支付的通知</t>
  </si>
  <si>
    <t xml:space="preserve">   提前下达2020年农业转移人口市民化奖励资金的通知</t>
  </si>
  <si>
    <t>（2）县级基本财力保障机制奖补资金补助</t>
  </si>
  <si>
    <t>（3）各项结算补助</t>
  </si>
  <si>
    <t xml:space="preserve">       煤炭资源税改革后补助</t>
  </si>
  <si>
    <t xml:space="preserve">       改变粮食风险金拨款渠道结算</t>
  </si>
  <si>
    <t xml:space="preserve">       下划国土资源系统开发区土地分局财政支出预算基数</t>
  </si>
  <si>
    <t xml:space="preserve">       提前下达2021年度下派选调生到村工作中央财政补助资金预算</t>
  </si>
  <si>
    <t xml:space="preserve">       提前下达2021年选调生到村任职省级财政补助资金</t>
  </si>
  <si>
    <t xml:space="preserve">       提前下达2021年度高校毕业生到村任职中央财政补助资金预算</t>
  </si>
  <si>
    <t xml:space="preserve">       提前下达2021年博物馆纪念馆逐步免费开放中央补助资金(市县部分）的通知</t>
  </si>
  <si>
    <t xml:space="preserve">       提前下达2021年公共体育场馆向社会免费或低收费开放中央补助资金预算（市县部分）的通知</t>
  </si>
  <si>
    <t xml:space="preserve">       提前下达2021年美术馆公共图书馆 文化馆（站）免费开放中央补助资金的通知</t>
  </si>
  <si>
    <t xml:space="preserve">       盐务局下划经费基数</t>
  </si>
  <si>
    <t xml:space="preserve">      司法体制上划结算</t>
  </si>
  <si>
    <t xml:space="preserve">      工商系统划转食药局经费 </t>
  </si>
  <si>
    <t xml:space="preserve">      开发区奥伦胶带下划结算</t>
  </si>
  <si>
    <t xml:space="preserve">      财政网电路租用费</t>
  </si>
  <si>
    <t xml:space="preserve">      党政网电路租用费</t>
  </si>
  <si>
    <t xml:space="preserve">      盂县财力补助</t>
  </si>
  <si>
    <t xml:space="preserve">      车船使用税结算扣款</t>
  </si>
  <si>
    <t xml:space="preserve">      矿区调整税源结算（2019-2020）</t>
  </si>
  <si>
    <t>　　　支持转型综改示范区开发区建设结算</t>
  </si>
  <si>
    <t xml:space="preserve">     开发区向郊区移交社会管理职能财力划转基数</t>
  </si>
  <si>
    <t xml:space="preserve">      执法体制上划结算</t>
  </si>
  <si>
    <t xml:space="preserve">      郊区所属企业划归开发区后税收收入划转基数 </t>
  </si>
  <si>
    <t xml:space="preserve">      郊区所属企业划归开发区后非税收入划转基数 </t>
  </si>
  <si>
    <t xml:space="preserve">      开发区向郊区移交城乡医保财力划转补充基数</t>
  </si>
  <si>
    <t xml:space="preserve">      珍宝园债务付息结算</t>
  </si>
  <si>
    <t xml:space="preserve">      城矿区劳动保障监察执法队体制上划</t>
  </si>
  <si>
    <t xml:space="preserve">      城矿区安全生产监督执法大队上划</t>
  </si>
  <si>
    <t xml:space="preserve">      郊区公安分局上划结算</t>
  </si>
  <si>
    <t xml:space="preserve">      郊、城、矿工商质监下划</t>
  </si>
  <si>
    <t xml:space="preserve">      郊、城、矿自然资源局下划</t>
  </si>
  <si>
    <t>　　　县区生态环境上划结算</t>
  </si>
  <si>
    <t xml:space="preserve">      法院、检察院政府隐性债务结算 </t>
  </si>
  <si>
    <t xml:space="preserve">      民兵预备役经费预算</t>
  </si>
  <si>
    <t xml:space="preserve">      体制结算－各项结算补助</t>
  </si>
  <si>
    <t xml:space="preserve">      对示范区、开发区收入增量返还</t>
  </si>
  <si>
    <t xml:space="preserve">      县级增收返还奖励资金</t>
  </si>
  <si>
    <t xml:space="preserve">      对县级增量返还（对县级新兴产业）</t>
  </si>
  <si>
    <t>　　　开发区扩区返还郊区</t>
  </si>
  <si>
    <t xml:space="preserve">      开发区体制结算</t>
  </si>
  <si>
    <t>　　　边防部队公安派出所等基层执法单位公安业务经费</t>
  </si>
  <si>
    <t xml:space="preserve">    　提前下达2020年省财政补助寺庙维修费</t>
  </si>
  <si>
    <t xml:space="preserve">      提前下达2020年解决特殊疑难信访问题补助资金</t>
  </si>
  <si>
    <t>（4）资源枯竭城市转移支付</t>
  </si>
  <si>
    <t>（5）成品油价格和税费改革转移支付补助</t>
  </si>
  <si>
    <t>（6）固定数额补助</t>
  </si>
  <si>
    <r>
      <rPr>
        <sz val="10"/>
        <rFont val="Times New Roman"/>
        <charset val="134"/>
      </rPr>
      <t xml:space="preserve">                  </t>
    </r>
    <r>
      <rPr>
        <sz val="10"/>
        <rFont val="宋体"/>
        <charset val="134"/>
      </rPr>
      <t>定额结算补助</t>
    </r>
  </si>
  <si>
    <r>
      <rPr>
        <sz val="10"/>
        <rFont val="Times New Roman"/>
        <charset val="134"/>
      </rPr>
      <t xml:space="preserve">                  </t>
    </r>
    <r>
      <rPr>
        <sz val="10"/>
        <rFont val="宋体"/>
        <charset val="134"/>
      </rPr>
      <t>其中：</t>
    </r>
    <r>
      <rPr>
        <sz val="10"/>
        <rFont val="Times New Roman"/>
        <charset val="134"/>
      </rPr>
      <t xml:space="preserve">  </t>
    </r>
    <r>
      <rPr>
        <sz val="10"/>
        <rFont val="宋体"/>
        <charset val="134"/>
      </rPr>
      <t>定额补助</t>
    </r>
  </si>
  <si>
    <t xml:space="preserve">              工商技术监督经费上解结算</t>
  </si>
  <si>
    <t xml:space="preserve">              地税挂钩经费上解结算</t>
  </si>
  <si>
    <t xml:space="preserve">              财监办地市组人员经费结算</t>
  </si>
  <si>
    <t xml:space="preserve">              安全局经费上划结算</t>
  </si>
  <si>
    <t xml:space="preserve">              中波台经费上划结算</t>
  </si>
  <si>
    <t xml:space="preserve">              药检所经费上划结算</t>
  </si>
  <si>
    <t xml:space="preserve">              科技三项费结算</t>
  </si>
  <si>
    <t xml:space="preserve">              支援农业生产支出结算</t>
  </si>
  <si>
    <t xml:space="preserve">              行政执法大队人员调整工资基数结算</t>
  </si>
  <si>
    <t xml:space="preserve">              郊区供电公司上解结算</t>
  </si>
  <si>
    <t xml:space="preserve">              阳钢职工学校及医院下划城区结算结算</t>
  </si>
  <si>
    <t xml:space="preserve">              罚没收入建立价调基金结算</t>
  </si>
  <si>
    <t xml:space="preserve">              公检法司服装上划结算</t>
  </si>
  <si>
    <t xml:space="preserve">              县区住房中心上划结算</t>
  </si>
  <si>
    <t xml:space="preserve">              平定教育费附加上划结算</t>
  </si>
  <si>
    <t xml:space="preserve">              城矿区公安局上划结算</t>
  </si>
  <si>
    <t xml:space="preserve">              食品药品监督管理局下划结算</t>
  </si>
  <si>
    <t xml:space="preserve">              退耕还林减收补助</t>
  </si>
  <si>
    <t xml:space="preserve">              荫营派出检察院经费上划结算</t>
  </si>
  <si>
    <t xml:space="preserve">              地税部门三代手续费上解</t>
  </si>
  <si>
    <t xml:space="preserve">      关于下划市县工商津贴补贴基数的通知</t>
  </si>
  <si>
    <t xml:space="preserve">      下达市县质监局津补贴(基数）</t>
  </si>
  <si>
    <t xml:space="preserve">      工商系统下划基数 </t>
  </si>
  <si>
    <t xml:space="preserve">      质监系统下划基数 </t>
  </si>
  <si>
    <t xml:space="preserve">      下达国有企业职教幼教退休教师待遇补助资金基数的通知</t>
  </si>
  <si>
    <t xml:space="preserve">      下达2016年省对市县均衡性转移支付增量资金的通知</t>
  </si>
  <si>
    <t xml:space="preserve">      提前下达1999-2006年调资补助及一次性奖1244</t>
  </si>
  <si>
    <t xml:space="preserve">      安排省对市县农村公共卫生与基层医疗卫生事业单位绩效工资转移支付的通知</t>
  </si>
  <si>
    <t xml:space="preserve">      下达2010年农村义务教育学校绩效工资转移支付资金的通知</t>
  </si>
  <si>
    <t xml:space="preserve">      提前下达2021年中央财政补助华侨事务预算和省级归侨归眷救济配套经费指标的通知</t>
  </si>
  <si>
    <t xml:space="preserve">      提前下达2021年优抚事业资金</t>
  </si>
  <si>
    <t xml:space="preserve">      提前下达2021年度农村税费改革转移支付的通知</t>
  </si>
  <si>
    <t xml:space="preserve">      2020年农村税费改革转移支付(市补助）</t>
  </si>
  <si>
    <t xml:space="preserve">      税务经费下划基本支出基数 </t>
  </si>
  <si>
    <t xml:space="preserve">      代征代扣手续费上划</t>
  </si>
  <si>
    <t xml:space="preserve">       地税部门代扣代收代征税款手续费下划基数</t>
  </si>
  <si>
    <t xml:space="preserve">      农业三税手续费上划</t>
  </si>
  <si>
    <t xml:space="preserve">      代扣代缴个人所得税手续费下划基数调整</t>
  </si>
  <si>
    <t xml:space="preserve">      生态环境监测机构上划</t>
  </si>
  <si>
    <t xml:space="preserve">       体制结算－企业军转干部生活困难补助经费</t>
  </si>
  <si>
    <t>　　　提前下达2021年度基层市场监管省级财政补助资金</t>
  </si>
  <si>
    <t>　　　提前下达2021年度基层市场监管中央财政补助资金</t>
  </si>
  <si>
    <t>　　　提前下达2021年农产品成本调查中央补助经费</t>
  </si>
  <si>
    <t xml:space="preserve">      中央对地方审计补助</t>
  </si>
  <si>
    <t>（12）企事业划转补助</t>
  </si>
  <si>
    <t xml:space="preserve">      固定数额-企事业单位划转补助</t>
  </si>
  <si>
    <t xml:space="preserve">     提前下达2017年省属国有重点煤炭企业办社会职能经费基数</t>
  </si>
  <si>
    <t xml:space="preserve">      下达省属企业中小学移交地方补助经费基数</t>
  </si>
  <si>
    <r>
      <rPr>
        <sz val="10"/>
        <rFont val="宋体"/>
        <charset val="134"/>
      </rPr>
      <t>（</t>
    </r>
    <r>
      <rPr>
        <sz val="10"/>
        <rFont val="Times New Roman"/>
        <charset val="134"/>
      </rPr>
      <t>12</t>
    </r>
    <r>
      <rPr>
        <sz val="10"/>
        <rFont val="宋体"/>
        <charset val="134"/>
      </rPr>
      <t>）革命老区转移支付</t>
    </r>
  </si>
  <si>
    <r>
      <rPr>
        <sz val="10"/>
        <rFont val="宋体"/>
        <charset val="134"/>
      </rPr>
      <t>（</t>
    </r>
    <r>
      <rPr>
        <sz val="10"/>
        <rFont val="Times New Roman"/>
        <charset val="134"/>
      </rPr>
      <t>13</t>
    </r>
    <r>
      <rPr>
        <sz val="10"/>
        <rFont val="宋体"/>
        <charset val="134"/>
      </rPr>
      <t>）贫困地区转移支付</t>
    </r>
  </si>
  <si>
    <t>（14）公共安全共同财政事权转移支出</t>
  </si>
  <si>
    <t>（15）教育共同财政事权转移支出</t>
  </si>
  <si>
    <t>(16)科学技术共同财政事权转移支付支出</t>
  </si>
  <si>
    <t>(17)文化旅游体育与传媒共同财政事权转移支付支出</t>
  </si>
  <si>
    <t>（17）社会保障和就业共同财政事权转移支付支出</t>
  </si>
  <si>
    <t>（18）卫生健康共同财政事权转移支付支出</t>
  </si>
  <si>
    <t>（19）住房保障共同财政事权转移支付支出</t>
  </si>
  <si>
    <t xml:space="preserve"> (20)节能环保共同财政事权转移支付支出</t>
  </si>
  <si>
    <t>（21）农林水共同财政事权转移支付支出</t>
  </si>
  <si>
    <t>（22）其他共同财政事权转移支付支出</t>
  </si>
  <si>
    <t>（23）交通运输共同财政事权转移支付支出</t>
  </si>
  <si>
    <t>（24）其他一般性转移支付支出</t>
  </si>
  <si>
    <r>
      <rPr>
        <sz val="10"/>
        <rFont val="Times New Roman"/>
        <charset val="134"/>
      </rPr>
      <t xml:space="preserve">   2</t>
    </r>
    <r>
      <rPr>
        <sz val="10"/>
        <rFont val="宋体"/>
        <charset val="134"/>
      </rPr>
      <t>、</t>
    </r>
    <r>
      <rPr>
        <sz val="10"/>
        <rFont val="Times New Roman"/>
        <charset val="134"/>
      </rPr>
      <t xml:space="preserve">  </t>
    </r>
    <r>
      <rPr>
        <sz val="10"/>
        <rFont val="宋体"/>
        <charset val="134"/>
      </rPr>
      <t>专项补助收入</t>
    </r>
  </si>
  <si>
    <t>（三）一般债务收入</t>
  </si>
  <si>
    <r>
      <rPr>
        <sz val="10"/>
        <rFont val="Times New Roman"/>
        <charset val="134"/>
      </rPr>
      <t xml:space="preserve">         </t>
    </r>
    <r>
      <rPr>
        <sz val="10"/>
        <rFont val="宋体"/>
        <charset val="134"/>
      </rPr>
      <t>新增一般债券收入</t>
    </r>
  </si>
  <si>
    <r>
      <rPr>
        <sz val="10"/>
        <rFont val="Times New Roman"/>
        <charset val="134"/>
      </rPr>
      <t xml:space="preserve">         </t>
    </r>
    <r>
      <rPr>
        <sz val="10"/>
        <rFont val="宋体"/>
        <charset val="134"/>
      </rPr>
      <t>再融资一般债券收入</t>
    </r>
  </si>
  <si>
    <t>（四）国债转贷收入</t>
  </si>
  <si>
    <t>（五）待偿债置换一般债券上年结余</t>
  </si>
  <si>
    <t>（六）上年结余收入</t>
  </si>
  <si>
    <t>（七）调入预算稳定调节基金</t>
  </si>
  <si>
    <t>（八）调入资金</t>
  </si>
  <si>
    <r>
      <rPr>
        <sz val="10"/>
        <rFont val="Times New Roman"/>
        <charset val="134"/>
      </rPr>
      <t xml:space="preserve">        1</t>
    </r>
    <r>
      <rPr>
        <sz val="10"/>
        <rFont val="宋体"/>
        <charset val="134"/>
      </rPr>
      <t>、</t>
    </r>
    <r>
      <rPr>
        <sz val="10"/>
        <rFont val="Times New Roman"/>
        <charset val="134"/>
      </rPr>
      <t xml:space="preserve">  </t>
    </r>
    <r>
      <rPr>
        <sz val="10"/>
        <rFont val="宋体"/>
        <charset val="134"/>
      </rPr>
      <t>基金调入</t>
    </r>
  </si>
  <si>
    <r>
      <rPr>
        <sz val="10"/>
        <rFont val="Times New Roman"/>
        <charset val="134"/>
      </rPr>
      <t xml:space="preserve">       2</t>
    </r>
    <r>
      <rPr>
        <sz val="10"/>
        <rFont val="宋体"/>
        <charset val="134"/>
      </rPr>
      <t>、国有资本经营</t>
    </r>
    <r>
      <rPr>
        <sz val="10"/>
        <rFont val="宋体"/>
        <charset val="134"/>
      </rPr>
      <t>调入</t>
    </r>
  </si>
  <si>
    <r>
      <rPr>
        <sz val="10"/>
        <rFont val="Times New Roman"/>
        <charset val="134"/>
      </rPr>
      <t xml:space="preserve">       3</t>
    </r>
    <r>
      <rPr>
        <sz val="10"/>
        <rFont val="宋体"/>
        <charset val="134"/>
      </rPr>
      <t>、其他调入</t>
    </r>
  </si>
  <si>
    <t>二、一般公共预算支出总计</t>
  </si>
  <si>
    <t>（一）本年支出</t>
  </si>
  <si>
    <t>（二）上解上级支出</t>
  </si>
  <si>
    <r>
      <rPr>
        <sz val="10"/>
        <rFont val="Times New Roman"/>
        <charset val="134"/>
      </rPr>
      <t xml:space="preserve">        1</t>
    </r>
    <r>
      <rPr>
        <sz val="10"/>
        <rFont val="宋体"/>
        <charset val="134"/>
      </rPr>
      <t>、</t>
    </r>
    <r>
      <rPr>
        <sz val="10"/>
        <rFont val="Times New Roman"/>
        <charset val="134"/>
      </rPr>
      <t xml:space="preserve">  </t>
    </r>
    <r>
      <rPr>
        <sz val="10"/>
        <rFont val="宋体"/>
        <charset val="134"/>
      </rPr>
      <t>老体制上解</t>
    </r>
  </si>
  <si>
    <r>
      <rPr>
        <sz val="10"/>
        <rFont val="Times New Roman"/>
        <charset val="134"/>
      </rPr>
      <t xml:space="preserve">       2</t>
    </r>
    <r>
      <rPr>
        <sz val="10"/>
        <rFont val="宋体"/>
        <charset val="134"/>
      </rPr>
      <t>、</t>
    </r>
    <r>
      <rPr>
        <sz val="10"/>
        <rFont val="Times New Roman"/>
        <charset val="134"/>
      </rPr>
      <t xml:space="preserve">  </t>
    </r>
    <r>
      <rPr>
        <sz val="10"/>
        <rFont val="宋体"/>
        <charset val="134"/>
      </rPr>
      <t>专项上解</t>
    </r>
  </si>
  <si>
    <r>
      <rPr>
        <sz val="10"/>
        <rFont val="Times New Roman"/>
        <charset val="134"/>
      </rPr>
      <t xml:space="preserve">              </t>
    </r>
    <r>
      <rPr>
        <sz val="10"/>
        <rFont val="宋体"/>
        <charset val="134"/>
      </rPr>
      <t>跨界断面水质考核生态补偿专项上解</t>
    </r>
  </si>
  <si>
    <r>
      <rPr>
        <sz val="10"/>
        <rFont val="Times New Roman"/>
        <charset val="134"/>
      </rPr>
      <t xml:space="preserve">              </t>
    </r>
    <r>
      <rPr>
        <sz val="10"/>
        <rFont val="宋体"/>
        <charset val="134"/>
      </rPr>
      <t>环境</t>
    </r>
    <r>
      <rPr>
        <sz val="10"/>
        <rFont val="Times New Roman"/>
        <charset val="134"/>
      </rPr>
      <t xml:space="preserve"> </t>
    </r>
    <r>
      <rPr>
        <sz val="10"/>
        <rFont val="宋体"/>
        <charset val="134"/>
      </rPr>
      <t>空气质量奖惩</t>
    </r>
  </si>
  <si>
    <t xml:space="preserve">      城乡居民基本医疗保险资金上解</t>
  </si>
  <si>
    <t xml:space="preserve">      基本公共卫生服务基数划转上解</t>
  </si>
  <si>
    <t xml:space="preserve">      重大公共卫生服务基数划转上解</t>
  </si>
  <si>
    <t xml:space="preserve">      教育领域支出划转上解</t>
  </si>
  <si>
    <t xml:space="preserve">      文化领域支出划转上解</t>
  </si>
  <si>
    <t xml:space="preserve">      水资源税收入上解</t>
  </si>
  <si>
    <t xml:space="preserve">      可再生能源电价附加增值税返还资金扣款</t>
  </si>
  <si>
    <t xml:space="preserve">      增值税留抵退税上解</t>
  </si>
  <si>
    <t xml:space="preserve">      地方政府债券发行费上解</t>
  </si>
  <si>
    <t>（三）一般债务还本支出</t>
  </si>
  <si>
    <t xml:space="preserve">      债券用财力还本支出</t>
  </si>
  <si>
    <t xml:space="preserve">      再融资债务支出</t>
  </si>
  <si>
    <t>（四）待偿债置换一般债券结余</t>
  </si>
  <si>
    <t>（五）安排预算稳定调节基金</t>
  </si>
  <si>
    <t>年终滚存结余</t>
  </si>
  <si>
    <r>
      <rPr>
        <sz val="10"/>
        <rFont val="Times New Roman"/>
        <charset val="134"/>
      </rPr>
      <t xml:space="preserve">        </t>
    </r>
    <r>
      <rPr>
        <sz val="10"/>
        <rFont val="宋体"/>
        <charset val="134"/>
      </rPr>
      <t>其中：本级</t>
    </r>
  </si>
  <si>
    <t>减：结转下年的支出</t>
  </si>
  <si>
    <t>净结余</t>
  </si>
  <si>
    <t>当年本级财力</t>
  </si>
  <si>
    <t>预算支出合计</t>
  </si>
  <si>
    <t>一、基金收入总计</t>
  </si>
  <si>
    <t>（一）本年本级收入合计</t>
  </si>
  <si>
    <t>（二）上级补助收入合计</t>
  </si>
  <si>
    <t>（三）专项债务收入</t>
  </si>
  <si>
    <t xml:space="preserve">     1、新增专项债务收入</t>
  </si>
  <si>
    <t xml:space="preserve">     2、再融资专项债务收入</t>
  </si>
  <si>
    <t>（四）上年结余收入</t>
  </si>
  <si>
    <t>（五） 待偿债置换专项债券上年结余</t>
  </si>
  <si>
    <t>（六）调入资金</t>
  </si>
  <si>
    <t>二、基金支出总计</t>
  </si>
  <si>
    <t>（一）本年本级支出合计</t>
  </si>
  <si>
    <t>（二）上解上级支出合计</t>
  </si>
  <si>
    <t xml:space="preserve">       专项政府债券发行费上解</t>
  </si>
  <si>
    <t>（三）债务还本支出</t>
  </si>
  <si>
    <t xml:space="preserve">   专项债务上交省</t>
  </si>
  <si>
    <t>（四）调出资金</t>
  </si>
  <si>
    <t>三、基金年终结余</t>
  </si>
  <si>
    <t xml:space="preserve">    其中：市本级</t>
  </si>
  <si>
    <t>减：结转下年支出</t>
  </si>
  <si>
    <t xml:space="preserve"> </t>
  </si>
  <si>
    <t>调整预算数</t>
  </si>
  <si>
    <t>一、国有资本经营预算收入总计</t>
  </si>
  <si>
    <t xml:space="preserve"> (三）上年结余</t>
  </si>
  <si>
    <t>二、国有资本经营预算支出总计</t>
  </si>
  <si>
    <t xml:space="preserve"> (三）调出资金</t>
  </si>
  <si>
    <t>三、国有资本经营预算年终结余</t>
  </si>
</sst>
</file>

<file path=xl/styles.xml><?xml version="1.0" encoding="utf-8"?>
<styleSheet xmlns="http://schemas.openxmlformats.org/spreadsheetml/2006/main">
  <numFmts count="39">
    <numFmt numFmtId="43" formatCode="_ * #,##0.00_ ;_ * \-#,##0.00_ ;_ * &quot;-&quot;??_ ;_ @_ "/>
    <numFmt numFmtId="44" formatCode="_ &quot;￥&quot;* #,##0.00_ ;_ &quot;￥&quot;* \-#,##0.00_ ;_ &quot;￥&quot;* &quot;-&quot;??_ ;_ @_ "/>
    <numFmt numFmtId="176" formatCode="0.00_ "/>
    <numFmt numFmtId="177" formatCode="_-* #,##0.00_$_-;\-* #,##0.00_$_-;_-* &quot;-&quot;??_$_-;_-@_-"/>
    <numFmt numFmtId="178" formatCode="&quot;?\t#,##0_);[Red]\(&quot;&quot;?&quot;\t#,##0\)"/>
    <numFmt numFmtId="179" formatCode="#,##0;\(#,##0\)"/>
    <numFmt numFmtId="180" formatCode="_-&quot;$&quot;\ * #,##0_-;_-&quot;$&quot;\ * #,##0\-;_-&quot;$&quot;\ * &quot;-&quot;_-;_-@_-"/>
    <numFmt numFmtId="181" formatCode="_-* #,##0_$_-;\-* #,##0_$_-;_-* &quot;-&quot;_$_-;_-@_-"/>
    <numFmt numFmtId="182" formatCode="&quot;綅&quot;\t#,##0_);[Red]\(&quot;綅&quot;\t#,##0\)"/>
    <numFmt numFmtId="183" formatCode="#,##0;\-#,##0;&quot;-&quot;"/>
    <numFmt numFmtId="184" formatCode="#,##0.0_);\(#,##0.0\)"/>
    <numFmt numFmtId="185" formatCode="\ _ * #,##0.00_ ;_ * \-#,##0.00_ ;_ * &quot;&quot;\ &quot;&quot;??_ ;_ @_ "/>
    <numFmt numFmtId="186" formatCode="_-* #,##0\ _k_r_-;\-* #,##0\ _k_r_-;_-* &quot;-&quot;\ _k_r_-;_-@_-"/>
    <numFmt numFmtId="187" formatCode="\$#,##0.00;\(\$#,##0.00\)"/>
    <numFmt numFmtId="188" formatCode="#,##0_ "/>
    <numFmt numFmtId="189" formatCode="_-* #,##0.00&quot;$&quot;_-;\-* #,##0.00&quot;$&quot;_-;_-* &quot;-&quot;??&quot;$&quot;_-;_-@_-"/>
    <numFmt numFmtId="190" formatCode="_(&quot;$&quot;* #,##0_);_(&quot;$&quot;* \(#,##0\);_(&quot;$&quot;* &quot;-&quot;_);_(@_)"/>
    <numFmt numFmtId="191" formatCode="#,##0;[Red]\(#,##0\)"/>
    <numFmt numFmtId="192" formatCode="&quot;$&quot;#,##0.00_);[Red]\(&quot;$&quot;#,##0.00\)"/>
    <numFmt numFmtId="42" formatCode="_ &quot;￥&quot;* #,##0_ ;_ &quot;￥&quot;* \-#,##0_ ;_ &quot;￥&quot;* &quot;-&quot;_ ;_ @_ "/>
    <numFmt numFmtId="193" formatCode="0_ ;[Red]\-0\ "/>
    <numFmt numFmtId="194" formatCode="0.0"/>
    <numFmt numFmtId="195" formatCode="0.00_)"/>
    <numFmt numFmtId="196" formatCode="_-&quot;$&quot;\ * #,##0.00_-;_-&quot;$&quot;\ * #,##0.00\-;_-&quot;$&quot;\ * &quot;-&quot;??_-;_-@_-"/>
    <numFmt numFmtId="197" formatCode="_ * #,##0_ ;_ * \-#,##0_ ;_ * &quot;-&quot;??_ ;_ @_ "/>
    <numFmt numFmtId="198" formatCode="_-&quot;$&quot;* #,##0.00_-;\-&quot;$&quot;* #,##0.00_-;_-&quot;$&quot;* &quot;-&quot;??_-;_-@_-"/>
    <numFmt numFmtId="199" formatCode="yy\.mm\.dd"/>
    <numFmt numFmtId="200" formatCode="_-&quot;$&quot;* #,##0_-;\-&quot;$&quot;* #,##0_-;_-&quot;$&quot;* &quot;-&quot;_-;_-@_-"/>
    <numFmt numFmtId="201" formatCode="&quot;$&quot;\ #,##0.00_-;[Red]&quot;$&quot;\ #,##0.00\-"/>
    <numFmt numFmtId="41" formatCode="_ * #,##0_ ;_ * \-#,##0_ ;_ * &quot;-&quot;_ ;_ @_ "/>
    <numFmt numFmtId="202" formatCode="_-* #,##0.00\ _k_r_-;\-* #,##0.00\ _k_r_-;_-* &quot;-&quot;??\ _k_r_-;_-@_-"/>
    <numFmt numFmtId="203" formatCode="\$#,##0;\(\$#,##0\)"/>
    <numFmt numFmtId="204" formatCode="&quot;$&quot;#,##0_);\(&quot;$&quot;#,##0\)"/>
    <numFmt numFmtId="205" formatCode="0_ "/>
    <numFmt numFmtId="206" formatCode="_-* #,##0&quot;$&quot;_-;\-* #,##0&quot;$&quot;_-;_-* &quot;-&quot;&quot;$&quot;_-;_-@_-"/>
    <numFmt numFmtId="207" formatCode="_(&quot;$&quot;* #,##0.00_);_(&quot;$&quot;* \(#,##0.00\);_(&quot;$&quot;* &quot;-&quot;??_);_(@_)"/>
    <numFmt numFmtId="208" formatCode="_-* #,##0.00_-;\-* #,##0.00_-;_-* &quot;-&quot;??_-;_-@_-"/>
    <numFmt numFmtId="209" formatCode="&quot;$&quot;#,##0_);[Red]\(&quot;$&quot;#,##0\)"/>
    <numFmt numFmtId="210" formatCode="#\ ??/??"/>
  </numFmts>
  <fonts count="118">
    <font>
      <sz val="12"/>
      <name val="宋体"/>
      <charset val="134"/>
    </font>
    <font>
      <sz val="10"/>
      <name val="宋体"/>
      <charset val="134"/>
    </font>
    <font>
      <b/>
      <sz val="10"/>
      <name val="宋体"/>
      <charset val="134"/>
    </font>
    <font>
      <sz val="11"/>
      <name val="宋体"/>
      <charset val="134"/>
    </font>
    <font>
      <b/>
      <sz val="14"/>
      <name val="黑体"/>
      <charset val="134"/>
    </font>
    <font>
      <b/>
      <sz val="11"/>
      <name val="黑体"/>
      <charset val="134"/>
    </font>
    <font>
      <b/>
      <sz val="11"/>
      <name val="宋体"/>
      <charset val="134"/>
    </font>
    <font>
      <sz val="10"/>
      <name val="Times New Roman"/>
      <charset val="134"/>
    </font>
    <font>
      <sz val="9"/>
      <color theme="1"/>
      <name val="宋体"/>
      <charset val="134"/>
      <scheme val="minor"/>
    </font>
    <font>
      <sz val="10"/>
      <color indexed="8"/>
      <name val="宋体"/>
      <charset val="134"/>
    </font>
    <font>
      <sz val="10"/>
      <name val="Arial"/>
      <charset val="134"/>
    </font>
    <font>
      <sz val="11"/>
      <color indexed="17"/>
      <name val="宋体"/>
      <charset val="134"/>
    </font>
    <font>
      <sz val="11"/>
      <color rgb="FF3F3F76"/>
      <name val="宋体"/>
      <charset val="0"/>
      <scheme val="minor"/>
    </font>
    <font>
      <sz val="11"/>
      <color theme="0"/>
      <name val="宋体"/>
      <charset val="0"/>
      <scheme val="minor"/>
    </font>
    <font>
      <sz val="10"/>
      <name val="MS Sans Serif"/>
      <charset val="134"/>
    </font>
    <font>
      <sz val="11"/>
      <color indexed="9"/>
      <name val="宋体"/>
      <charset val="134"/>
    </font>
    <font>
      <sz val="12"/>
      <color indexed="8"/>
      <name val="楷体_GB2312"/>
      <charset val="134"/>
    </font>
    <font>
      <sz val="12"/>
      <color indexed="8"/>
      <name val="宋体"/>
      <charset val="134"/>
    </font>
    <font>
      <sz val="11"/>
      <color indexed="8"/>
      <name val="宋体"/>
      <charset val="134"/>
    </font>
    <font>
      <sz val="12"/>
      <name val="Arial"/>
      <charset val="134"/>
    </font>
    <font>
      <sz val="12"/>
      <color indexed="17"/>
      <name val="楷体_GB2312"/>
      <charset val="134"/>
    </font>
    <font>
      <sz val="10"/>
      <name val="Helv"/>
      <charset val="134"/>
    </font>
    <font>
      <sz val="12"/>
      <color indexed="9"/>
      <name val="楷体_GB2312"/>
      <charset val="134"/>
    </font>
    <font>
      <sz val="12"/>
      <color indexed="9"/>
      <name val="宋体"/>
      <charset val="134"/>
    </font>
    <font>
      <sz val="12"/>
      <color indexed="9"/>
      <name val="Helv"/>
      <charset val="134"/>
    </font>
    <font>
      <sz val="11"/>
      <color theme="1"/>
      <name val="宋体"/>
      <charset val="0"/>
      <scheme val="minor"/>
    </font>
    <font>
      <b/>
      <sz val="11"/>
      <color rgb="FFFA7D00"/>
      <name val="宋体"/>
      <charset val="0"/>
      <scheme val="minor"/>
    </font>
    <font>
      <b/>
      <sz val="13"/>
      <color theme="3"/>
      <name val="宋体"/>
      <charset val="134"/>
      <scheme val="minor"/>
    </font>
    <font>
      <b/>
      <sz val="11"/>
      <color rgb="FFFFFFFF"/>
      <name val="宋体"/>
      <charset val="0"/>
      <scheme val="minor"/>
    </font>
    <font>
      <sz val="11"/>
      <color rgb="FFFF0000"/>
      <name val="宋体"/>
      <charset val="0"/>
      <scheme val="minor"/>
    </font>
    <font>
      <sz val="11"/>
      <color theme="1"/>
      <name val="宋体"/>
      <charset val="134"/>
      <scheme val="minor"/>
    </font>
    <font>
      <sz val="11"/>
      <color indexed="60"/>
      <name val="宋体"/>
      <charset val="134"/>
    </font>
    <font>
      <sz val="8"/>
      <name val="Arial"/>
      <charset val="134"/>
    </font>
    <font>
      <b/>
      <sz val="11"/>
      <color indexed="63"/>
      <name val="宋体"/>
      <charset val="134"/>
    </font>
    <font>
      <b/>
      <sz val="10"/>
      <name val="MS Sans Serif"/>
      <charset val="134"/>
    </font>
    <font>
      <b/>
      <sz val="12"/>
      <name val="Arial"/>
      <charset val="134"/>
    </font>
    <font>
      <b/>
      <sz val="11"/>
      <color rgb="FF3F3F3F"/>
      <name val="宋体"/>
      <charset val="0"/>
      <scheme val="minor"/>
    </font>
    <font>
      <sz val="11"/>
      <color indexed="52"/>
      <name val="宋体"/>
      <charset val="134"/>
    </font>
    <font>
      <b/>
      <sz val="15"/>
      <color theme="3"/>
      <name val="宋体"/>
      <charset val="134"/>
      <scheme val="minor"/>
    </font>
    <font>
      <u/>
      <sz val="7.5"/>
      <color indexed="36"/>
      <name val="Arial"/>
      <charset val="134"/>
    </font>
    <font>
      <sz val="11"/>
      <color indexed="20"/>
      <name val="宋体"/>
      <charset val="134"/>
    </font>
    <font>
      <sz val="10.5"/>
      <color indexed="20"/>
      <name val="宋体"/>
      <charset val="134"/>
    </font>
    <font>
      <b/>
      <sz val="18"/>
      <color indexed="56"/>
      <name val="宋体"/>
      <charset val="134"/>
    </font>
    <font>
      <sz val="12"/>
      <color indexed="20"/>
      <name val="宋体"/>
      <charset val="134"/>
    </font>
    <font>
      <b/>
      <sz val="18"/>
      <color indexed="62"/>
      <name val="宋体"/>
      <charset val="134"/>
    </font>
    <font>
      <b/>
      <sz val="15"/>
      <color indexed="56"/>
      <name val="楷体_GB2312"/>
      <charset val="134"/>
    </font>
    <font>
      <sz val="12"/>
      <color indexed="20"/>
      <name val="楷体_GB2312"/>
      <charset val="134"/>
    </font>
    <font>
      <b/>
      <sz val="11"/>
      <color indexed="56"/>
      <name val="楷体_GB2312"/>
      <charset val="134"/>
    </font>
    <font>
      <sz val="11"/>
      <color indexed="10"/>
      <name val="宋体"/>
      <charset val="134"/>
    </font>
    <font>
      <sz val="9"/>
      <name val="宋体"/>
      <charset val="134"/>
    </font>
    <font>
      <sz val="12"/>
      <color indexed="17"/>
      <name val="宋体"/>
      <charset val="134"/>
    </font>
    <font>
      <sz val="11"/>
      <color indexed="62"/>
      <name val="宋体"/>
      <charset val="134"/>
    </font>
    <font>
      <b/>
      <sz val="11"/>
      <color theme="3"/>
      <name val="宋体"/>
      <charset val="134"/>
      <scheme val="minor"/>
    </font>
    <font>
      <sz val="12"/>
      <name val="Times New Roman"/>
      <charset val="134"/>
    </font>
    <font>
      <b/>
      <sz val="18"/>
      <color theme="3"/>
      <name val="宋体"/>
      <charset val="134"/>
      <scheme val="minor"/>
    </font>
    <font>
      <u/>
      <sz val="11"/>
      <color rgb="FF0000FF"/>
      <name val="宋体"/>
      <charset val="0"/>
      <scheme val="minor"/>
    </font>
    <font>
      <sz val="7"/>
      <name val="Small Fonts"/>
      <charset val="134"/>
    </font>
    <font>
      <sz val="8"/>
      <name val="Times New Roman"/>
      <charset val="134"/>
    </font>
    <font>
      <u/>
      <sz val="7.5"/>
      <color indexed="12"/>
      <name val="Arial"/>
      <charset val="134"/>
    </font>
    <font>
      <sz val="12"/>
      <name val="Helv"/>
      <charset val="134"/>
    </font>
    <font>
      <b/>
      <sz val="13"/>
      <color indexed="56"/>
      <name val="宋体"/>
      <charset val="134"/>
    </font>
    <font>
      <i/>
      <sz val="11"/>
      <color rgb="FF7F7F7F"/>
      <name val="宋体"/>
      <charset val="0"/>
      <scheme val="minor"/>
    </font>
    <font>
      <i/>
      <sz val="11"/>
      <color indexed="23"/>
      <name val="宋体"/>
      <charset val="134"/>
    </font>
    <font>
      <sz val="10"/>
      <name val="Geneva"/>
      <charset val="134"/>
    </font>
    <font>
      <u/>
      <sz val="11"/>
      <color rgb="FF800080"/>
      <name val="宋体"/>
      <charset val="0"/>
      <scheme val="minor"/>
    </font>
    <font>
      <sz val="11"/>
      <color rgb="FF9C0006"/>
      <name val="宋体"/>
      <charset val="0"/>
      <scheme val="minor"/>
    </font>
    <font>
      <sz val="10"/>
      <name val="Courier"/>
      <charset val="134"/>
    </font>
    <font>
      <b/>
      <sz val="15"/>
      <color indexed="56"/>
      <name val="宋体"/>
      <charset val="134"/>
    </font>
    <font>
      <sz val="7"/>
      <name val="Helv"/>
      <charset val="134"/>
    </font>
    <font>
      <sz val="10"/>
      <color indexed="17"/>
      <name val="宋体"/>
      <charset val="134"/>
    </font>
    <font>
      <i/>
      <sz val="12"/>
      <color indexed="23"/>
      <name val="楷体_GB2312"/>
      <charset val="134"/>
    </font>
    <font>
      <b/>
      <sz val="11"/>
      <color indexed="56"/>
      <name val="宋体"/>
      <charset val="134"/>
    </font>
    <font>
      <sz val="10"/>
      <color indexed="8"/>
      <name val="Arial"/>
      <charset val="134"/>
    </font>
    <font>
      <sz val="11"/>
      <color theme="1"/>
      <name val="宋体"/>
      <charset val="134"/>
      <scheme val="minor"/>
    </font>
    <font>
      <sz val="11"/>
      <color rgb="FF006100"/>
      <name val="宋体"/>
      <charset val="0"/>
      <scheme val="minor"/>
    </font>
    <font>
      <sz val="11"/>
      <color rgb="FFFA7D00"/>
      <name val="宋体"/>
      <charset val="0"/>
      <scheme val="minor"/>
    </font>
    <font>
      <b/>
      <sz val="13"/>
      <color indexed="56"/>
      <name val="楷体_GB2312"/>
      <charset val="134"/>
    </font>
    <font>
      <b/>
      <sz val="10"/>
      <name val="Tms Rmn"/>
      <charset val="134"/>
    </font>
    <font>
      <b/>
      <i/>
      <sz val="16"/>
      <name val="Helv"/>
      <charset val="134"/>
    </font>
    <font>
      <sz val="11"/>
      <color indexed="20"/>
      <name val="Tahoma"/>
      <charset val="134"/>
    </font>
    <font>
      <b/>
      <sz val="11"/>
      <color theme="1"/>
      <name val="宋体"/>
      <charset val="0"/>
      <scheme val="minor"/>
    </font>
    <font>
      <sz val="11"/>
      <color rgb="FF9C6500"/>
      <name val="宋体"/>
      <charset val="0"/>
      <scheme val="minor"/>
    </font>
    <font>
      <b/>
      <sz val="12"/>
      <name val="宋体"/>
      <charset val="134"/>
    </font>
    <font>
      <sz val="10"/>
      <name val="楷体"/>
      <charset val="134"/>
    </font>
    <font>
      <sz val="7"/>
      <color indexed="10"/>
      <name val="Helv"/>
      <charset val="134"/>
    </font>
    <font>
      <sz val="10"/>
      <color indexed="20"/>
      <name val="宋体"/>
      <charset val="134"/>
    </font>
    <font>
      <sz val="12"/>
      <color indexed="16"/>
      <name val="宋体"/>
      <charset val="134"/>
    </font>
    <font>
      <sz val="12"/>
      <name val="官帕眉"/>
      <charset val="134"/>
    </font>
    <font>
      <b/>
      <sz val="14"/>
      <name val="楷体"/>
      <charset val="134"/>
    </font>
    <font>
      <sz val="10"/>
      <color indexed="8"/>
      <name val="MS Sans Serif"/>
      <charset val="134"/>
    </font>
    <font>
      <sz val="10.5"/>
      <color indexed="17"/>
      <name val="宋体"/>
      <charset val="134"/>
    </font>
    <font>
      <b/>
      <sz val="11"/>
      <color indexed="9"/>
      <name val="宋体"/>
      <charset val="134"/>
    </font>
    <font>
      <b/>
      <sz val="18"/>
      <name val="Arial"/>
      <charset val="134"/>
    </font>
    <font>
      <sz val="11"/>
      <color indexed="17"/>
      <name val="Tahoma"/>
      <charset val="134"/>
    </font>
    <font>
      <b/>
      <sz val="11"/>
      <color indexed="52"/>
      <name val="宋体"/>
      <charset val="134"/>
    </font>
    <font>
      <sz val="12"/>
      <color indexed="10"/>
      <name val="楷体_GB2312"/>
      <charset val="134"/>
    </font>
    <font>
      <sz val="12"/>
      <name val="新細明體"/>
      <charset val="134"/>
    </font>
    <font>
      <sz val="11"/>
      <name val="ＭＳ Ｐゴシック"/>
      <charset val="134"/>
    </font>
    <font>
      <sz val="12"/>
      <color indexed="52"/>
      <name val="楷体_GB2312"/>
      <charset val="134"/>
    </font>
    <font>
      <b/>
      <sz val="12"/>
      <color indexed="63"/>
      <name val="楷体_GB2312"/>
      <charset val="134"/>
    </font>
    <font>
      <sz val="12"/>
      <color indexed="62"/>
      <name val="楷体_GB2312"/>
      <charset val="134"/>
    </font>
    <font>
      <b/>
      <sz val="12"/>
      <color indexed="8"/>
      <name val="楷体_GB2312"/>
      <charset val="134"/>
    </font>
    <font>
      <b/>
      <sz val="12"/>
      <color indexed="9"/>
      <name val="楷体_GB2312"/>
      <charset val="134"/>
    </font>
    <font>
      <b/>
      <sz val="9"/>
      <name val="Arial"/>
      <charset val="134"/>
    </font>
    <font>
      <sz val="11"/>
      <color theme="1"/>
      <name val="宋体"/>
      <charset val="134"/>
      <scheme val="minor"/>
    </font>
    <font>
      <u/>
      <sz val="12"/>
      <color indexed="12"/>
      <name val="宋体"/>
      <charset val="134"/>
    </font>
    <font>
      <sz val="12"/>
      <color indexed="60"/>
      <name val="楷体_GB2312"/>
      <charset val="134"/>
    </font>
    <font>
      <b/>
      <sz val="11"/>
      <color indexed="8"/>
      <name val="宋体"/>
      <charset val="134"/>
    </font>
    <font>
      <u/>
      <sz val="12"/>
      <color indexed="20"/>
      <name val="宋体"/>
      <charset val="134"/>
    </font>
    <font>
      <b/>
      <sz val="12"/>
      <color indexed="52"/>
      <name val="楷体_GB2312"/>
      <charset val="134"/>
    </font>
    <font>
      <b/>
      <sz val="12"/>
      <color indexed="8"/>
      <name val="宋体"/>
      <charset val="134"/>
    </font>
    <font>
      <sz val="12"/>
      <name val="Courier"/>
      <charset val="134"/>
    </font>
    <font>
      <sz val="12"/>
      <name val="바탕체"/>
      <charset val="134"/>
    </font>
    <font>
      <b/>
      <sz val="11"/>
      <name val="Times New Roman"/>
      <charset val="134"/>
    </font>
    <font>
      <sz val="9"/>
      <name val="宋体"/>
      <charset val="134"/>
    </font>
    <font>
      <b/>
      <sz val="9"/>
      <name val="宋体"/>
      <charset val="134"/>
    </font>
    <font>
      <sz val="9"/>
      <name val="Tahoma"/>
      <charset val="134"/>
    </font>
    <font>
      <b/>
      <sz val="9"/>
      <name val="Tahoma"/>
      <charset val="134"/>
    </font>
  </fonts>
  <fills count="78">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rgb="FFFFCC99"/>
        <bgColor indexed="64"/>
      </patternFill>
    </fill>
    <fill>
      <patternFill patternType="solid">
        <fgColor theme="7" tint="0.399975585192419"/>
        <bgColor indexed="64"/>
      </patternFill>
    </fill>
    <fill>
      <patternFill patternType="solid">
        <fgColor indexed="29"/>
        <bgColor indexed="64"/>
      </patternFill>
    </fill>
    <fill>
      <patternFill patternType="solid">
        <fgColor indexed="44"/>
        <bgColor indexed="64"/>
      </patternFill>
    </fill>
    <fill>
      <patternFill patternType="solid">
        <fgColor indexed="26"/>
        <bgColor indexed="26"/>
      </patternFill>
    </fill>
    <fill>
      <patternFill patternType="solid">
        <fgColor indexed="46"/>
        <bgColor indexed="64"/>
      </patternFill>
    </fill>
    <fill>
      <patternFill patternType="solid">
        <fgColor indexed="31"/>
        <bgColor indexed="31"/>
      </patternFill>
    </fill>
    <fill>
      <patternFill patternType="solid">
        <fgColor theme="5" tint="0.399975585192419"/>
        <bgColor indexed="64"/>
      </patternFill>
    </fill>
    <fill>
      <patternFill patternType="solid">
        <fgColor indexed="47"/>
        <bgColor indexed="64"/>
      </patternFill>
    </fill>
    <fill>
      <patternFill patternType="solid">
        <fgColor indexed="30"/>
        <bgColor indexed="64"/>
      </patternFill>
    </fill>
    <fill>
      <patternFill patternType="solid">
        <fgColor indexed="52"/>
        <bgColor indexed="64"/>
      </patternFill>
    </fill>
    <fill>
      <patternFill patternType="solid">
        <fgColor indexed="49"/>
        <bgColor indexed="49"/>
      </patternFill>
    </fill>
    <fill>
      <patternFill patternType="solid">
        <fgColor indexed="12"/>
        <bgColor indexed="64"/>
      </patternFill>
    </fill>
    <fill>
      <patternFill patternType="solid">
        <fgColor theme="8" tint="0.799981688894314"/>
        <bgColor indexed="64"/>
      </patternFill>
    </fill>
    <fill>
      <patternFill patternType="solid">
        <fgColor rgb="FFF2F2F2"/>
        <bgColor indexed="64"/>
      </patternFill>
    </fill>
    <fill>
      <patternFill patternType="solid">
        <fgColor indexed="11"/>
        <bgColor indexed="64"/>
      </patternFill>
    </fill>
    <fill>
      <patternFill patternType="solid">
        <fgColor indexed="51"/>
        <bgColor indexed="64"/>
      </patternFill>
    </fill>
    <fill>
      <patternFill patternType="solid">
        <fgColor indexed="47"/>
        <bgColor indexed="47"/>
      </patternFill>
    </fill>
    <fill>
      <patternFill patternType="solid">
        <fgColor indexed="5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indexed="43"/>
        <bgColor indexed="64"/>
      </patternFill>
    </fill>
    <fill>
      <patternFill patternType="solid">
        <fgColor indexed="25"/>
        <bgColor indexed="25"/>
      </patternFill>
    </fill>
    <fill>
      <patternFill patternType="solid">
        <fgColor indexed="22"/>
        <bgColor indexed="64"/>
      </patternFill>
    </fill>
    <fill>
      <patternFill patternType="solid">
        <fgColor theme="6" tint="0.599993896298105"/>
        <bgColor indexed="64"/>
      </patternFill>
    </fill>
    <fill>
      <patternFill patternType="solid">
        <fgColor indexed="27"/>
        <bgColor indexed="64"/>
      </patternFill>
    </fill>
    <fill>
      <patternFill patternType="solid">
        <fgColor indexed="49"/>
        <bgColor indexed="64"/>
      </patternFill>
    </fill>
    <fill>
      <patternFill patternType="solid">
        <fgColor indexed="22"/>
        <bgColor indexed="22"/>
      </patternFill>
    </fill>
    <fill>
      <patternFill patternType="solid">
        <fgColor theme="8"/>
        <bgColor indexed="64"/>
      </patternFill>
    </fill>
    <fill>
      <patternFill patternType="solid">
        <fgColor theme="4"/>
        <bgColor indexed="64"/>
      </patternFill>
    </fill>
    <fill>
      <patternFill patternType="solid">
        <fgColor rgb="FFFFFFCC"/>
        <bgColor indexed="64"/>
      </patternFill>
    </fill>
    <fill>
      <patternFill patternType="solid">
        <fgColor indexed="44"/>
        <bgColor indexed="44"/>
      </patternFill>
    </fill>
    <fill>
      <patternFill patternType="solid">
        <fgColor theme="6"/>
        <bgColor indexed="64"/>
      </patternFill>
    </fill>
    <fill>
      <patternFill patternType="solid">
        <fgColor indexed="45"/>
        <bgColor indexed="64"/>
      </patternFill>
    </fill>
    <fill>
      <patternFill patternType="solid">
        <fgColor indexed="54"/>
        <bgColor indexed="54"/>
      </patternFill>
    </fill>
    <fill>
      <patternFill patternType="mediumGray">
        <fgColor indexed="22"/>
      </patternFill>
    </fill>
    <fill>
      <patternFill patternType="solid">
        <fgColor theme="5"/>
        <bgColor indexed="64"/>
      </patternFill>
    </fill>
    <fill>
      <patternFill patternType="solid">
        <fgColor theme="7"/>
        <bgColor indexed="64"/>
      </patternFill>
    </fill>
    <fill>
      <patternFill patternType="solid">
        <fgColor theme="4" tint="0.399975585192419"/>
        <bgColor indexed="64"/>
      </patternFill>
    </fill>
    <fill>
      <patternFill patternType="solid">
        <fgColor indexed="55"/>
        <bgColor indexed="64"/>
      </patternFill>
    </fill>
    <fill>
      <patternFill patternType="solid">
        <fgColor indexed="36"/>
        <bgColor indexed="64"/>
      </patternFill>
    </fill>
    <fill>
      <patternFill patternType="solid">
        <fgColor theme="6" tint="0.399975585192419"/>
        <bgColor indexed="64"/>
      </patternFill>
    </fill>
    <fill>
      <patternFill patternType="solid">
        <fgColor indexed="25"/>
        <bgColor indexed="64"/>
      </patternFill>
    </fill>
    <fill>
      <patternFill patternType="solid">
        <fgColor theme="7" tint="0.599993896298105"/>
        <bgColor indexed="64"/>
      </patternFill>
    </fill>
    <fill>
      <patternFill patternType="solid">
        <fgColor indexed="52"/>
        <bgColor indexed="52"/>
      </patternFill>
    </fill>
    <fill>
      <patternFill patternType="solid">
        <fgColor theme="5"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indexed="26"/>
        <bgColor indexed="64"/>
      </patternFill>
    </fill>
    <fill>
      <patternFill patternType="solid">
        <fgColor indexed="55"/>
        <bgColor indexed="55"/>
      </patternFill>
    </fill>
    <fill>
      <patternFill patternType="solid">
        <fgColor theme="7" tint="0.799981688894314"/>
        <bgColor indexed="64"/>
      </patternFill>
    </fill>
    <fill>
      <patternFill patternType="solid">
        <fgColor indexed="31"/>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399975585192419"/>
        <bgColor indexed="64"/>
      </patternFill>
    </fill>
    <fill>
      <patternFill patternType="gray0625"/>
    </fill>
    <fill>
      <patternFill patternType="solid">
        <fgColor theme="9"/>
        <bgColor indexed="64"/>
      </patternFill>
    </fill>
    <fill>
      <patternFill patternType="solid">
        <fgColor theme="9"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indexed="27"/>
        <bgColor indexed="27"/>
      </patternFill>
    </fill>
    <fill>
      <patternFill patternType="solid">
        <fgColor theme="4" tint="0.599993896298105"/>
        <bgColor indexed="64"/>
      </patternFill>
    </fill>
    <fill>
      <patternFill patternType="solid">
        <fgColor theme="5" tint="0.799981688894314"/>
        <bgColor indexed="64"/>
      </patternFill>
    </fill>
    <fill>
      <patternFill patternType="solid">
        <fgColor indexed="15"/>
        <bgColor indexed="64"/>
      </patternFill>
    </fill>
    <fill>
      <patternFill patternType="solid">
        <fgColor indexed="45"/>
        <bgColor indexed="45"/>
      </patternFill>
    </fill>
    <fill>
      <patternFill patternType="solid">
        <fgColor indexed="42"/>
        <bgColor indexed="42"/>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6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s>
  <borders count="2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style="thin">
        <color auto="1"/>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right/>
      <top style="thin">
        <color auto="1"/>
      </top>
      <bottom style="thin">
        <color auto="1"/>
      </bottom>
      <diagonal/>
    </border>
    <border>
      <left/>
      <right/>
      <top style="medium">
        <color auto="1"/>
      </top>
      <bottom style="medium">
        <color auto="1"/>
      </bottom>
      <diagonal/>
    </border>
    <border>
      <left/>
      <right/>
      <top/>
      <bottom style="thick">
        <color indexed="22"/>
      </bottom>
      <diagonal/>
    </border>
    <border>
      <left/>
      <right/>
      <top style="thin">
        <color auto="1"/>
      </top>
      <bottom/>
      <diagonal/>
    </border>
    <border>
      <left/>
      <right/>
      <top/>
      <bottom style="medium">
        <color indexed="30"/>
      </bottom>
      <diagonal/>
    </border>
    <border>
      <left/>
      <right/>
      <top/>
      <bottom style="double">
        <color rgb="FFFF8001"/>
      </bottom>
      <diagonal/>
    </border>
    <border>
      <left style="thin">
        <color auto="1"/>
      </left>
      <right style="thin">
        <color auto="1"/>
      </right>
      <top/>
      <bottom/>
      <diagonal/>
    </border>
    <border>
      <left/>
      <right/>
      <top style="thin">
        <color theme="4"/>
      </top>
      <bottom style="double">
        <color theme="4"/>
      </bottom>
      <diagonal/>
    </border>
    <border>
      <left/>
      <right style="thin">
        <color auto="1"/>
      </right>
      <top/>
      <bottom style="thin">
        <color auto="1"/>
      </bottom>
      <diagonal/>
    </border>
    <border>
      <left/>
      <right/>
      <top/>
      <bottom style="medium">
        <color auto="1"/>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auto="1"/>
      </top>
      <bottom style="double">
        <color auto="1"/>
      </bottom>
      <diagonal/>
    </border>
    <border>
      <left/>
      <right/>
      <top style="thin">
        <color indexed="62"/>
      </top>
      <bottom style="double">
        <color indexed="62"/>
      </bottom>
      <diagonal/>
    </border>
  </borders>
  <cellStyleXfs count="2269">
    <xf numFmtId="0" fontId="0" fillId="0" borderId="0"/>
    <xf numFmtId="0" fontId="40" fillId="38" borderId="0" applyNumberFormat="0" applyBorder="0" applyAlignment="0" applyProtection="0">
      <alignment vertical="center"/>
    </xf>
    <xf numFmtId="42" fontId="30" fillId="0" borderId="0" applyFont="0" applyFill="0" applyBorder="0" applyAlignment="0" applyProtection="0">
      <alignment vertical="center"/>
    </xf>
    <xf numFmtId="0" fontId="25" fillId="23" borderId="0" applyNumberFormat="0" applyBorder="0" applyAlignment="0" applyProtection="0">
      <alignment vertical="center"/>
    </xf>
    <xf numFmtId="0" fontId="12" fillId="4" borderId="3" applyNumberFormat="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9" fillId="0" borderId="0"/>
    <xf numFmtId="0" fontId="49" fillId="0" borderId="0"/>
    <xf numFmtId="44" fontId="30" fillId="0" borderId="0" applyFont="0" applyFill="0" applyBorder="0" applyAlignment="0" applyProtection="0">
      <alignment vertical="center"/>
    </xf>
    <xf numFmtId="0" fontId="11" fillId="3" borderId="0" applyNumberFormat="0" applyBorder="0" applyAlignment="0" applyProtection="0">
      <alignment vertical="center"/>
    </xf>
    <xf numFmtId="0" fontId="57" fillId="0" borderId="0">
      <alignment horizontal="center" wrapText="1"/>
      <protection locked="0"/>
    </xf>
    <xf numFmtId="41" fontId="30" fillId="0" borderId="0" applyFont="0" applyFill="0" applyBorder="0" applyAlignment="0" applyProtection="0">
      <alignment vertical="center"/>
    </xf>
    <xf numFmtId="0" fontId="17" fillId="32" borderId="0" applyNumberFormat="0" applyBorder="0" applyAlignment="0" applyProtection="0"/>
    <xf numFmtId="0" fontId="25" fillId="29" borderId="0" applyNumberFormat="0" applyBorder="0" applyAlignment="0" applyProtection="0">
      <alignment vertical="center"/>
    </xf>
    <xf numFmtId="0" fontId="65" fillId="52" borderId="0" applyNumberFormat="0" applyBorder="0" applyAlignment="0" applyProtection="0">
      <alignment vertical="center"/>
    </xf>
    <xf numFmtId="43" fontId="30" fillId="0" borderId="0" applyFont="0" applyFill="0" applyBorder="0" applyAlignment="0" applyProtection="0">
      <alignment vertical="center"/>
    </xf>
    <xf numFmtId="0" fontId="13" fillId="46" borderId="0" applyNumberFormat="0" applyBorder="0" applyAlignment="0" applyProtection="0">
      <alignment vertical="center"/>
    </xf>
    <xf numFmtId="0" fontId="23" fillId="54" borderId="0" applyNumberFormat="0" applyBorder="0" applyAlignment="0" applyProtection="0"/>
    <xf numFmtId="0" fontId="55" fillId="0" borderId="0" applyNumberFormat="0" applyFill="0" applyBorder="0" applyAlignment="0" applyProtection="0">
      <alignment vertical="center"/>
    </xf>
    <xf numFmtId="9" fontId="30" fillId="0" borderId="0" applyFont="0" applyFill="0" applyBorder="0" applyAlignment="0" applyProtection="0">
      <alignment vertical="center"/>
    </xf>
    <xf numFmtId="0" fontId="10" fillId="0" borderId="0"/>
    <xf numFmtId="0" fontId="64" fillId="0" borderId="0" applyNumberFormat="0" applyFill="0" applyBorder="0" applyAlignment="0" applyProtection="0">
      <alignment vertical="center"/>
    </xf>
    <xf numFmtId="0" fontId="30" fillId="35" borderId="9" applyNumberFormat="0" applyFont="0" applyAlignment="0" applyProtection="0">
      <alignment vertical="center"/>
    </xf>
    <xf numFmtId="0" fontId="15" fillId="6" borderId="0" applyNumberFormat="0" applyBorder="0" applyAlignment="0" applyProtection="0">
      <alignment vertical="center"/>
    </xf>
    <xf numFmtId="0" fontId="40" fillId="38" borderId="0" applyNumberFormat="0" applyBorder="0" applyAlignment="0" applyProtection="0">
      <alignment vertical="center"/>
    </xf>
    <xf numFmtId="0" fontId="53" fillId="0" borderId="0"/>
    <xf numFmtId="0" fontId="43" fillId="9" borderId="0" applyNumberFormat="0" applyBorder="0" applyAlignment="0" applyProtection="0">
      <alignment vertical="center"/>
    </xf>
    <xf numFmtId="0" fontId="13" fillId="11"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70" fillId="0" borderId="0" applyNumberFormat="0" applyFill="0" applyBorder="0" applyAlignment="0" applyProtection="0">
      <alignment vertical="center"/>
    </xf>
    <xf numFmtId="0" fontId="41" fillId="9" borderId="0" applyNumberFormat="0" applyBorder="0" applyAlignment="0" applyProtection="0">
      <alignment vertical="center"/>
    </xf>
    <xf numFmtId="0" fontId="46" fillId="38" borderId="0" applyNumberFormat="0" applyBorder="0" applyAlignment="0" applyProtection="0">
      <alignment vertical="center"/>
    </xf>
    <xf numFmtId="0" fontId="5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6" borderId="0" applyNumberFormat="0" applyBorder="0" applyAlignment="0" applyProtection="0">
      <alignment vertical="center"/>
    </xf>
    <xf numFmtId="0" fontId="54" fillId="0" borderId="0" applyNumberFormat="0" applyFill="0" applyBorder="0" applyAlignment="0" applyProtection="0">
      <alignment vertical="center"/>
    </xf>
    <xf numFmtId="0" fontId="63" fillId="0" borderId="0"/>
    <xf numFmtId="0" fontId="15" fillId="31" borderId="0" applyNumberFormat="0" applyBorder="0" applyAlignment="0" applyProtection="0">
      <alignment vertical="center"/>
    </xf>
    <xf numFmtId="0" fontId="61" fillId="0" borderId="0" applyNumberFormat="0" applyFill="0" applyBorder="0" applyAlignment="0" applyProtection="0">
      <alignment vertical="center"/>
    </xf>
    <xf numFmtId="0" fontId="50" fillId="3" borderId="0" applyNumberFormat="0" applyBorder="0" applyAlignment="0" applyProtection="0"/>
    <xf numFmtId="9" fontId="0" fillId="0" borderId="0" applyFont="0" applyFill="0" applyBorder="0" applyAlignment="0" applyProtection="0">
      <alignment vertical="center"/>
    </xf>
    <xf numFmtId="0" fontId="69" fillId="30" borderId="0" applyNumberFormat="0" applyBorder="0" applyAlignment="0" applyProtection="0">
      <alignment vertical="center"/>
    </xf>
    <xf numFmtId="0" fontId="20" fillId="3" borderId="0" applyNumberFormat="0" applyBorder="0" applyAlignment="0" applyProtection="0">
      <alignment vertical="center"/>
    </xf>
    <xf numFmtId="0" fontId="38" fillId="0" borderId="4" applyNumberFormat="0" applyFill="0" applyAlignment="0" applyProtection="0">
      <alignment vertical="center"/>
    </xf>
    <xf numFmtId="0" fontId="27" fillId="0" borderId="4" applyNumberFormat="0" applyFill="0" applyAlignment="0" applyProtection="0">
      <alignment vertical="center"/>
    </xf>
    <xf numFmtId="0" fontId="53" fillId="0" borderId="0"/>
    <xf numFmtId="0" fontId="23" fillId="44" borderId="0" applyNumberFormat="0" applyBorder="0" applyAlignment="0" applyProtection="0"/>
    <xf numFmtId="0" fontId="40" fillId="38" borderId="0" applyNumberFormat="0" applyBorder="0" applyAlignment="0" applyProtection="0">
      <alignment vertical="center"/>
    </xf>
    <xf numFmtId="0" fontId="13" fillId="43" borderId="0" applyNumberFormat="0" applyBorder="0" applyAlignment="0" applyProtection="0">
      <alignment vertical="center"/>
    </xf>
    <xf numFmtId="0" fontId="50" fillId="30" borderId="0" applyNumberFormat="0" applyBorder="0" applyAlignment="0" applyProtection="0">
      <alignment vertical="center"/>
    </xf>
    <xf numFmtId="0" fontId="52" fillId="0" borderId="13" applyNumberFormat="0" applyFill="0" applyAlignment="0" applyProtection="0">
      <alignment vertical="center"/>
    </xf>
    <xf numFmtId="0" fontId="72" fillId="0" borderId="0">
      <alignment vertical="top"/>
    </xf>
    <xf numFmtId="0" fontId="20" fillId="3" borderId="0" applyNumberFormat="0" applyBorder="0" applyAlignment="0" applyProtection="0">
      <alignment vertical="center"/>
    </xf>
    <xf numFmtId="0" fontId="21" fillId="0" borderId="0"/>
    <xf numFmtId="0" fontId="13" fillId="5" borderId="0" applyNumberFormat="0" applyBorder="0" applyAlignment="0" applyProtection="0">
      <alignment vertical="center"/>
    </xf>
    <xf numFmtId="0" fontId="49" fillId="0" borderId="0"/>
    <xf numFmtId="0" fontId="49" fillId="0" borderId="0"/>
    <xf numFmtId="0" fontId="36" fillId="18" borderId="7" applyNumberFormat="0" applyAlignment="0" applyProtection="0">
      <alignment vertical="center"/>
    </xf>
    <xf numFmtId="0" fontId="40" fillId="9" borderId="0" applyNumberFormat="0" applyBorder="0" applyAlignment="0" applyProtection="0">
      <alignment vertical="center"/>
    </xf>
    <xf numFmtId="0" fontId="51" fillId="12" borderId="12" applyNumberFormat="0" applyAlignment="0" applyProtection="0">
      <alignment vertical="center"/>
    </xf>
    <xf numFmtId="0" fontId="26" fillId="18" borderId="3" applyNumberFormat="0" applyAlignment="0" applyProtection="0">
      <alignment vertical="center"/>
    </xf>
    <xf numFmtId="0" fontId="16" fillId="9" borderId="0" applyNumberFormat="0" applyBorder="0" applyAlignment="0" applyProtection="0">
      <alignment vertical="center"/>
    </xf>
    <xf numFmtId="0" fontId="11" fillId="3" borderId="0" applyNumberFormat="0" applyBorder="0" applyAlignment="0" applyProtection="0">
      <alignment vertical="center"/>
    </xf>
    <xf numFmtId="0" fontId="72" fillId="0" borderId="0">
      <alignment vertical="top"/>
    </xf>
    <xf numFmtId="0" fontId="28" fillId="25" borderId="5" applyNumberFormat="0" applyAlignment="0" applyProtection="0">
      <alignment vertical="center"/>
    </xf>
    <xf numFmtId="0" fontId="20" fillId="3" borderId="0" applyNumberFormat="0" applyBorder="0" applyAlignment="0" applyProtection="0">
      <alignment vertical="center"/>
    </xf>
    <xf numFmtId="0" fontId="25" fillId="58" borderId="0" applyNumberFormat="0" applyBorder="0" applyAlignment="0" applyProtection="0">
      <alignment vertical="center"/>
    </xf>
    <xf numFmtId="0" fontId="41" fillId="9" borderId="0" applyNumberFormat="0" applyBorder="0" applyAlignment="0" applyProtection="0">
      <alignment vertical="center"/>
    </xf>
    <xf numFmtId="200" fontId="10" fillId="0" borderId="0" applyFont="0" applyFill="0" applyBorder="0" applyAlignment="0" applyProtection="0"/>
    <xf numFmtId="0" fontId="13" fillId="41" borderId="0" applyNumberFormat="0" applyBorder="0" applyAlignment="0" applyProtection="0">
      <alignment vertical="center"/>
    </xf>
    <xf numFmtId="0" fontId="40" fillId="38" borderId="0" applyNumberFormat="0" applyBorder="0" applyAlignment="0" applyProtection="0">
      <alignment vertical="center"/>
    </xf>
    <xf numFmtId="0" fontId="75" fillId="0" borderId="19" applyNumberFormat="0" applyFill="0" applyAlignment="0" applyProtection="0">
      <alignment vertical="center"/>
    </xf>
    <xf numFmtId="0" fontId="43" fillId="9" borderId="0" applyNumberFormat="0" applyBorder="0" applyAlignment="0" applyProtection="0">
      <alignment vertical="center"/>
    </xf>
    <xf numFmtId="0" fontId="22" fillId="45" borderId="0" applyNumberFormat="0" applyBorder="0" applyAlignment="0" applyProtection="0">
      <alignment vertical="center"/>
    </xf>
    <xf numFmtId="0" fontId="41" fillId="9" borderId="0" applyNumberFormat="0" applyBorder="0" applyAlignment="0" applyProtection="0">
      <alignment vertical="center"/>
    </xf>
    <xf numFmtId="0" fontId="80" fillId="0" borderId="21" applyNumberFormat="0" applyFill="0" applyAlignment="0" applyProtection="0">
      <alignment vertical="center"/>
    </xf>
    <xf numFmtId="0" fontId="74" fillId="57" borderId="0" applyNumberFormat="0" applyBorder="0" applyAlignment="0" applyProtection="0">
      <alignment vertical="center"/>
    </xf>
    <xf numFmtId="0" fontId="71" fillId="0" borderId="18" applyNumberFormat="0" applyFill="0" applyAlignment="0" applyProtection="0">
      <alignment vertical="center"/>
    </xf>
    <xf numFmtId="0" fontId="40" fillId="38" borderId="0" applyNumberFormat="0" applyBorder="0" applyAlignment="0" applyProtection="0">
      <alignment vertical="center"/>
    </xf>
    <xf numFmtId="0" fontId="18" fillId="3" borderId="0" applyNumberFormat="0" applyBorder="0" applyAlignment="0" applyProtection="0">
      <alignment vertical="center"/>
    </xf>
    <xf numFmtId="0" fontId="81" fillId="63" borderId="0" applyNumberFormat="0" applyBorder="0" applyAlignment="0" applyProtection="0">
      <alignment vertical="center"/>
    </xf>
    <xf numFmtId="0" fontId="17" fillId="10" borderId="0" applyNumberFormat="0" applyBorder="0" applyAlignment="0" applyProtection="0"/>
    <xf numFmtId="49" fontId="10" fillId="0" borderId="0" applyFont="0" applyFill="0" applyBorder="0" applyAlignment="0" applyProtection="0"/>
    <xf numFmtId="0" fontId="25" fillId="17" borderId="0" applyNumberFormat="0" applyBorder="0" applyAlignment="0" applyProtection="0">
      <alignment vertical="center"/>
    </xf>
    <xf numFmtId="0" fontId="40" fillId="38" borderId="0" applyNumberFormat="0" applyBorder="0" applyAlignment="0" applyProtection="0">
      <alignment vertical="center"/>
    </xf>
    <xf numFmtId="0" fontId="13" fillId="34" borderId="0" applyNumberFormat="0" applyBorder="0" applyAlignment="0" applyProtection="0">
      <alignment vertical="center"/>
    </xf>
    <xf numFmtId="0" fontId="25" fillId="64" borderId="0" applyNumberFormat="0" applyBorder="0" applyAlignment="0" applyProtection="0">
      <alignment vertical="center"/>
    </xf>
    <xf numFmtId="0" fontId="41" fillId="9" borderId="0" applyNumberFormat="0" applyBorder="0" applyAlignment="0" applyProtection="0">
      <alignment vertical="center"/>
    </xf>
    <xf numFmtId="0" fontId="43" fillId="9" borderId="0" applyNumberFormat="0" applyBorder="0" applyAlignment="0" applyProtection="0">
      <alignment vertical="center"/>
    </xf>
    <xf numFmtId="0" fontId="25" fillId="66" borderId="0" applyNumberFormat="0" applyBorder="0" applyAlignment="0" applyProtection="0">
      <alignment vertical="center"/>
    </xf>
    <xf numFmtId="0" fontId="25" fillId="67" borderId="0" applyNumberFormat="0" applyBorder="0" applyAlignment="0" applyProtection="0">
      <alignment vertical="center"/>
    </xf>
    <xf numFmtId="0" fontId="11" fillId="3" borderId="0" applyNumberFormat="0" applyBorder="0" applyAlignment="0" applyProtection="0">
      <alignment vertical="center"/>
    </xf>
    <xf numFmtId="0" fontId="25" fillId="50"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37" borderId="0" applyNumberFormat="0" applyBorder="0" applyAlignment="0" applyProtection="0">
      <alignment vertical="center"/>
    </xf>
    <xf numFmtId="0" fontId="14" fillId="0" borderId="0" applyNumberFormat="0" applyFont="0" applyFill="0" applyBorder="0" applyAlignment="0" applyProtection="0">
      <alignment horizontal="left"/>
    </xf>
    <xf numFmtId="0" fontId="11" fillId="3" borderId="0" applyNumberFormat="0" applyBorder="0" applyAlignment="0" applyProtection="0">
      <alignment vertical="center"/>
    </xf>
    <xf numFmtId="0" fontId="13" fillId="42" borderId="0" applyNumberFormat="0" applyBorder="0" applyAlignment="0" applyProtection="0">
      <alignment vertical="center"/>
    </xf>
    <xf numFmtId="0" fontId="25" fillId="55" borderId="0" applyNumberFormat="0" applyBorder="0" applyAlignment="0" applyProtection="0">
      <alignment vertical="center"/>
    </xf>
    <xf numFmtId="0" fontId="25" fillId="48" borderId="0" applyNumberFormat="0" applyBorder="0" applyAlignment="0" applyProtection="0">
      <alignment vertical="center"/>
    </xf>
    <xf numFmtId="191" fontId="10" fillId="0" borderId="0"/>
    <xf numFmtId="0" fontId="40" fillId="38" borderId="0" applyNumberFormat="0" applyBorder="0" applyAlignment="0" applyProtection="0">
      <alignment vertical="center"/>
    </xf>
    <xf numFmtId="0" fontId="21" fillId="0" borderId="0"/>
    <xf numFmtId="0" fontId="13" fillId="33" borderId="0" applyNumberFormat="0" applyBorder="0" applyAlignment="0" applyProtection="0">
      <alignment vertical="center"/>
    </xf>
    <xf numFmtId="0" fontId="25" fillId="24" borderId="0" applyNumberFormat="0" applyBorder="0" applyAlignment="0" applyProtection="0">
      <alignment vertical="center"/>
    </xf>
    <xf numFmtId="0" fontId="41" fillId="9" borderId="0" applyNumberFormat="0" applyBorder="0" applyAlignment="0" applyProtection="0">
      <alignment vertical="center"/>
    </xf>
    <xf numFmtId="0" fontId="20" fillId="3" borderId="0" applyNumberFormat="0" applyBorder="0" applyAlignment="0" applyProtection="0">
      <alignment vertical="center"/>
    </xf>
    <xf numFmtId="0" fontId="13" fillId="59" borderId="0" applyNumberFormat="0" applyBorder="0" applyAlignment="0" applyProtection="0">
      <alignment vertical="center"/>
    </xf>
    <xf numFmtId="0" fontId="13" fillId="61" borderId="0" applyNumberFormat="0" applyBorder="0" applyAlignment="0" applyProtection="0">
      <alignment vertical="center"/>
    </xf>
    <xf numFmtId="0" fontId="21" fillId="0" borderId="0"/>
    <xf numFmtId="0" fontId="25" fillId="51"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21" fillId="0" borderId="0"/>
    <xf numFmtId="0" fontId="13" fillId="62" borderId="0" applyNumberFormat="0" applyBorder="0" applyAlignment="0" applyProtection="0">
      <alignment vertical="center"/>
    </xf>
    <xf numFmtId="0" fontId="34" fillId="0" borderId="0" applyNumberFormat="0" applyFill="0" applyBorder="0" applyAlignment="0" applyProtection="0"/>
    <xf numFmtId="0" fontId="0" fillId="0" borderId="0">
      <protection locked="0"/>
    </xf>
    <xf numFmtId="0" fontId="40" fillId="38" borderId="0" applyNumberFormat="0" applyBorder="0" applyAlignment="0" applyProtection="0">
      <alignment vertical="center"/>
    </xf>
    <xf numFmtId="0" fontId="41" fillId="9" borderId="0" applyNumberFormat="0" applyBorder="0" applyAlignment="0" applyProtection="0">
      <alignment vertical="center"/>
    </xf>
    <xf numFmtId="0" fontId="10" fillId="0" borderId="0"/>
    <xf numFmtId="0" fontId="41" fillId="9" borderId="0" applyNumberFormat="0" applyBorder="0" applyAlignment="0" applyProtection="0">
      <alignment vertical="center"/>
    </xf>
    <xf numFmtId="0" fontId="40" fillId="38" borderId="0" applyNumberFormat="0" applyBorder="0" applyAlignment="0" applyProtection="0">
      <alignment vertical="center"/>
    </xf>
    <xf numFmtId="0" fontId="71" fillId="0" borderId="18" applyNumberFormat="0" applyFill="0" applyAlignment="0" applyProtection="0">
      <alignment vertical="center"/>
    </xf>
    <xf numFmtId="0" fontId="22" fillId="31" borderId="0" applyNumberFormat="0" applyBorder="0" applyAlignment="0" applyProtection="0">
      <alignment vertical="center"/>
    </xf>
    <xf numFmtId="0" fontId="35" fillId="0" borderId="14">
      <alignment horizontal="left" vertical="center"/>
    </xf>
    <xf numFmtId="0" fontId="22" fillId="14" borderId="0" applyNumberFormat="0" applyBorder="0" applyAlignment="0" applyProtection="0">
      <alignment vertical="center"/>
    </xf>
    <xf numFmtId="0" fontId="20" fillId="3" borderId="0" applyNumberFormat="0" applyBorder="0" applyAlignment="0" applyProtection="0">
      <alignment vertical="center"/>
    </xf>
    <xf numFmtId="0" fontId="82" fillId="0" borderId="0" applyNumberFormat="0" applyFill="0" applyBorder="0" applyProtection="0">
      <alignment vertical="center"/>
    </xf>
    <xf numFmtId="0" fontId="17" fillId="10" borderId="0" applyNumberFormat="0" applyBorder="0" applyAlignment="0" applyProtection="0"/>
    <xf numFmtId="0" fontId="10" fillId="0" borderId="0"/>
    <xf numFmtId="0" fontId="86" fillId="38" borderId="0" applyNumberFormat="0" applyBorder="0" applyAlignment="0" applyProtection="0"/>
    <xf numFmtId="0" fontId="41" fillId="9" borderId="0" applyNumberFormat="0" applyBorder="0" applyAlignment="0" applyProtection="0">
      <alignment vertical="center"/>
    </xf>
    <xf numFmtId="0" fontId="20" fillId="3" borderId="0" applyNumberFormat="0" applyBorder="0" applyAlignment="0" applyProtection="0">
      <alignment vertical="center"/>
    </xf>
    <xf numFmtId="0" fontId="21" fillId="0" borderId="0"/>
    <xf numFmtId="0" fontId="53" fillId="0" borderId="0"/>
    <xf numFmtId="0" fontId="11" fillId="3" borderId="0" applyNumberFormat="0" applyBorder="0" applyAlignment="0" applyProtection="0">
      <alignment vertical="center"/>
    </xf>
    <xf numFmtId="0" fontId="79" fillId="38" borderId="0" applyNumberFormat="0" applyBorder="0" applyAlignment="0" applyProtection="0">
      <alignment vertical="center"/>
    </xf>
    <xf numFmtId="0" fontId="17" fillId="8" borderId="0" applyNumberFormat="0" applyBorder="0" applyAlignment="0" applyProtection="0"/>
    <xf numFmtId="0" fontId="21" fillId="0" borderId="0"/>
    <xf numFmtId="9" fontId="87" fillId="0" borderId="0" applyFont="0" applyFill="0" applyBorder="0" applyAlignment="0" applyProtection="0"/>
    <xf numFmtId="0" fontId="37" fillId="0" borderId="8" applyNumberFormat="0" applyFill="0" applyAlignment="0" applyProtection="0">
      <alignment vertical="center"/>
    </xf>
    <xf numFmtId="0" fontId="46" fillId="38" borderId="0" applyNumberFormat="0" applyBorder="0" applyAlignment="0" applyProtection="0">
      <alignment vertical="center"/>
    </xf>
    <xf numFmtId="49" fontId="10" fillId="0" borderId="0" applyFont="0" applyFill="0" applyBorder="0" applyAlignment="0" applyProtection="0"/>
    <xf numFmtId="0" fontId="16" fillId="9" borderId="0" applyNumberFormat="0" applyBorder="0" applyAlignment="0" applyProtection="0">
      <alignment vertical="center"/>
    </xf>
    <xf numFmtId="0" fontId="67" fillId="0" borderId="11" applyNumberFormat="0" applyFill="0" applyAlignment="0" applyProtection="0">
      <alignment vertical="center"/>
    </xf>
    <xf numFmtId="0" fontId="40" fillId="38" borderId="0" applyNumberFormat="0" applyBorder="0" applyAlignment="0" applyProtection="0">
      <alignment vertical="center"/>
    </xf>
    <xf numFmtId="49" fontId="10" fillId="0" borderId="0" applyFont="0" applyFill="0" applyBorder="0" applyAlignment="0" applyProtection="0"/>
    <xf numFmtId="0" fontId="40" fillId="38" borderId="0" applyNumberFormat="0" applyBorder="0" applyAlignment="0" applyProtection="0">
      <alignment vertical="center"/>
    </xf>
    <xf numFmtId="0" fontId="60" fillId="0" borderId="16" applyNumberFormat="0" applyFill="0" applyAlignment="0" applyProtection="0">
      <alignment vertical="center"/>
    </xf>
    <xf numFmtId="0" fontId="15" fillId="45" borderId="0" applyNumberFormat="0" applyBorder="0" applyAlignment="0" applyProtection="0">
      <alignment vertical="center"/>
    </xf>
    <xf numFmtId="0" fontId="40" fillId="38" borderId="0" applyNumberFormat="0" applyBorder="0" applyAlignment="0" applyProtection="0">
      <alignment vertical="center"/>
    </xf>
    <xf numFmtId="0" fontId="16" fillId="3" borderId="0" applyNumberFormat="0" applyBorder="0" applyAlignment="0" applyProtection="0">
      <alignment vertical="center"/>
    </xf>
    <xf numFmtId="0" fontId="40" fillId="38" borderId="0" applyNumberFormat="0" applyBorder="0" applyAlignment="0" applyProtection="0">
      <alignment vertical="center"/>
    </xf>
    <xf numFmtId="0" fontId="53" fillId="0" borderId="0"/>
    <xf numFmtId="0" fontId="21" fillId="0" borderId="0"/>
    <xf numFmtId="0" fontId="10" fillId="0" borderId="0"/>
    <xf numFmtId="0" fontId="45" fillId="0" borderId="11" applyNumberFormat="0" applyFill="0" applyAlignment="0" applyProtection="0">
      <alignment vertical="center"/>
    </xf>
    <xf numFmtId="0" fontId="10" fillId="0" borderId="0"/>
    <xf numFmtId="0" fontId="10" fillId="0" borderId="0"/>
    <xf numFmtId="0" fontId="47" fillId="0" borderId="0" applyNumberFormat="0" applyFill="0" applyBorder="0" applyAlignment="0" applyProtection="0">
      <alignment vertical="center"/>
    </xf>
    <xf numFmtId="0" fontId="46" fillId="38" borderId="0" applyNumberFormat="0" applyBorder="0" applyAlignment="0" applyProtection="0">
      <alignment vertical="center"/>
    </xf>
    <xf numFmtId="0" fontId="72" fillId="0" borderId="0">
      <alignment vertical="top"/>
    </xf>
    <xf numFmtId="0" fontId="21" fillId="0" borderId="0"/>
    <xf numFmtId="0" fontId="11" fillId="3" borderId="0" applyNumberFormat="0" applyBorder="0" applyAlignment="0" applyProtection="0">
      <alignment vertical="center"/>
    </xf>
    <xf numFmtId="0" fontId="21" fillId="0" borderId="0"/>
    <xf numFmtId="0" fontId="53" fillId="0" borderId="0"/>
    <xf numFmtId="0" fontId="40" fillId="38" borderId="0" applyNumberFormat="0" applyBorder="0" applyAlignment="0" applyProtection="0">
      <alignment vertical="center"/>
    </xf>
    <xf numFmtId="0" fontId="16" fillId="19" borderId="0" applyNumberFormat="0" applyBorder="0" applyAlignment="0" applyProtection="0">
      <alignment vertical="center"/>
    </xf>
    <xf numFmtId="0" fontId="63" fillId="0" borderId="0"/>
    <xf numFmtId="0" fontId="40" fillId="38" borderId="0" applyNumberFormat="0" applyBorder="0" applyAlignment="0" applyProtection="0">
      <alignment vertical="center"/>
    </xf>
    <xf numFmtId="0" fontId="53" fillId="0" borderId="0"/>
    <xf numFmtId="0" fontId="53" fillId="0" borderId="0"/>
    <xf numFmtId="0" fontId="53" fillId="0" borderId="0"/>
    <xf numFmtId="0" fontId="40" fillId="9" borderId="0" applyNumberFormat="0" applyBorder="0" applyAlignment="0" applyProtection="0">
      <alignment vertical="center"/>
    </xf>
    <xf numFmtId="0" fontId="53" fillId="0" borderId="0"/>
    <xf numFmtId="0" fontId="49" fillId="0" borderId="0"/>
    <xf numFmtId="0" fontId="49" fillId="0" borderId="0"/>
    <xf numFmtId="0" fontId="53" fillId="0" borderId="0"/>
    <xf numFmtId="0" fontId="40" fillId="9" borderId="0" applyNumberFormat="0" applyBorder="0" applyAlignment="0" applyProtection="0">
      <alignment vertical="center"/>
    </xf>
    <xf numFmtId="0" fontId="17" fillId="65" borderId="0" applyNumberFormat="0" applyBorder="0" applyAlignment="0" applyProtection="0"/>
    <xf numFmtId="0" fontId="63" fillId="0" borderId="0"/>
    <xf numFmtId="0" fontId="53" fillId="0" borderId="0"/>
    <xf numFmtId="0" fontId="47" fillId="0" borderId="18" applyNumberFormat="0" applyFill="0" applyAlignment="0" applyProtection="0">
      <alignment vertical="center"/>
    </xf>
    <xf numFmtId="0" fontId="21" fillId="0" borderId="0"/>
    <xf numFmtId="41" fontId="10" fillId="0" borderId="0" applyFont="0" applyFill="0" applyBorder="0" applyAlignment="0" applyProtection="0"/>
    <xf numFmtId="0" fontId="21" fillId="0" borderId="0"/>
    <xf numFmtId="0" fontId="71" fillId="0" borderId="18" applyNumberFormat="0" applyFill="0" applyAlignment="0" applyProtection="0">
      <alignment vertical="center"/>
    </xf>
    <xf numFmtId="0" fontId="21" fillId="0" borderId="0"/>
    <xf numFmtId="0" fontId="21" fillId="0" borderId="0"/>
    <xf numFmtId="0" fontId="21" fillId="0" borderId="0"/>
    <xf numFmtId="0" fontId="15" fillId="45" borderId="0" applyNumberFormat="0" applyBorder="0" applyAlignment="0" applyProtection="0">
      <alignment vertical="center"/>
    </xf>
    <xf numFmtId="0" fontId="16" fillId="7" borderId="0" applyNumberFormat="0" applyBorder="0" applyAlignment="0" applyProtection="0">
      <alignment vertical="center"/>
    </xf>
    <xf numFmtId="0" fontId="40" fillId="38" borderId="0" applyNumberFormat="0" applyBorder="0" applyAlignment="0" applyProtection="0">
      <alignment vertical="center"/>
    </xf>
    <xf numFmtId="0" fontId="72" fillId="0" borderId="0">
      <alignment vertical="top"/>
    </xf>
    <xf numFmtId="0" fontId="69" fillId="30"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6" fillId="7" borderId="0" applyNumberFormat="0" applyBorder="0" applyAlignment="0" applyProtection="0">
      <alignment vertical="center"/>
    </xf>
    <xf numFmtId="0" fontId="41" fillId="9" borderId="0" applyNumberFormat="0" applyBorder="0" applyAlignment="0" applyProtection="0">
      <alignment vertical="center"/>
    </xf>
    <xf numFmtId="0" fontId="20" fillId="3" borderId="0" applyNumberFormat="0" applyBorder="0" applyAlignment="0" applyProtection="0">
      <alignment vertical="center"/>
    </xf>
    <xf numFmtId="0" fontId="40" fillId="38" borderId="0" applyNumberFormat="0" applyBorder="0" applyAlignment="0" applyProtection="0">
      <alignment vertical="center"/>
    </xf>
    <xf numFmtId="0" fontId="85" fillId="9" borderId="0" applyNumberFormat="0" applyBorder="0" applyAlignment="0" applyProtection="0">
      <alignment vertical="center"/>
    </xf>
    <xf numFmtId="0" fontId="72" fillId="0" borderId="0">
      <alignment vertical="top"/>
    </xf>
    <xf numFmtId="0" fontId="23" fillId="14" borderId="0" applyNumberFormat="0" applyBorder="0" applyAlignment="0" applyProtection="0"/>
    <xf numFmtId="0" fontId="49" fillId="0" borderId="0"/>
    <xf numFmtId="0" fontId="72" fillId="0" borderId="0">
      <alignment vertical="top"/>
    </xf>
    <xf numFmtId="0" fontId="20" fillId="3" borderId="0" applyNumberFormat="0" applyBorder="0" applyAlignment="0" applyProtection="0">
      <alignment vertical="center"/>
    </xf>
    <xf numFmtId="0" fontId="17" fillId="8" borderId="0" applyNumberFormat="0" applyBorder="0" applyAlignment="0" applyProtection="0"/>
    <xf numFmtId="0" fontId="72" fillId="0" borderId="0">
      <alignment vertical="top"/>
    </xf>
    <xf numFmtId="0" fontId="41" fillId="9" borderId="0" applyNumberFormat="0" applyBorder="0" applyAlignment="0" applyProtection="0">
      <alignment vertical="center"/>
    </xf>
    <xf numFmtId="0" fontId="72" fillId="0" borderId="0">
      <alignment vertical="top"/>
    </xf>
    <xf numFmtId="0" fontId="49"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50" fillId="30" borderId="0" applyNumberFormat="0" applyBorder="0" applyAlignment="0" applyProtection="0">
      <alignment vertical="center"/>
    </xf>
    <xf numFmtId="0" fontId="85" fillId="9" borderId="0" applyNumberFormat="0" applyBorder="0" applyAlignment="0" applyProtection="0">
      <alignment vertical="center"/>
    </xf>
    <xf numFmtId="0" fontId="10" fillId="0" borderId="0"/>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10" fillId="0" borderId="0"/>
    <xf numFmtId="0" fontId="40" fillId="38" borderId="0" applyNumberFormat="0" applyBorder="0" applyAlignment="0" applyProtection="0">
      <alignment vertical="center"/>
    </xf>
    <xf numFmtId="0" fontId="49" fillId="0" borderId="0"/>
    <xf numFmtId="0" fontId="49" fillId="0" borderId="0"/>
    <xf numFmtId="0" fontId="18" fillId="3" borderId="0" applyNumberFormat="0" applyBorder="0" applyAlignment="0" applyProtection="0">
      <alignment vertical="center"/>
    </xf>
    <xf numFmtId="0" fontId="40" fillId="9" borderId="0" applyNumberFormat="0" applyBorder="0" applyAlignment="0" applyProtection="0">
      <alignment vertical="center"/>
    </xf>
    <xf numFmtId="0" fontId="53" fillId="0" borderId="0"/>
    <xf numFmtId="0" fontId="19" fillId="0" borderId="0" applyProtection="0"/>
    <xf numFmtId="0" fontId="16" fillId="20" borderId="0" applyNumberFormat="0" applyBorder="0" applyAlignment="0" applyProtection="0">
      <alignment vertical="center"/>
    </xf>
    <xf numFmtId="0" fontId="10" fillId="0" borderId="0"/>
    <xf numFmtId="0" fontId="43" fillId="9" borderId="0" applyNumberFormat="0" applyBorder="0" applyAlignment="0" applyProtection="0">
      <alignment vertical="center"/>
    </xf>
    <xf numFmtId="0" fontId="10" fillId="0" borderId="0"/>
    <xf numFmtId="0" fontId="22" fillId="71" borderId="0" applyNumberFormat="0" applyBorder="0" applyAlignment="0" applyProtection="0">
      <alignment vertical="center"/>
    </xf>
    <xf numFmtId="0" fontId="18" fillId="56" borderId="0" applyNumberFormat="0" applyBorder="0" applyAlignment="0" applyProtection="0">
      <alignment vertical="center"/>
    </xf>
    <xf numFmtId="0" fontId="17" fillId="10" borderId="0" applyNumberFormat="0" applyBorder="0" applyAlignment="0" applyProtection="0"/>
    <xf numFmtId="0" fontId="53" fillId="0" borderId="0"/>
    <xf numFmtId="0" fontId="48" fillId="0" borderId="0" applyNumberFormat="0" applyFill="0" applyBorder="0" applyAlignment="0" applyProtection="0">
      <alignment vertical="center"/>
    </xf>
    <xf numFmtId="0" fontId="43" fillId="9" borderId="0" applyNumberFormat="0" applyBorder="0" applyAlignment="0" applyProtection="0">
      <alignment vertical="center"/>
    </xf>
    <xf numFmtId="0" fontId="22" fillId="19" borderId="0" applyNumberFormat="0" applyBorder="0" applyAlignment="0" applyProtection="0">
      <alignment vertical="center"/>
    </xf>
    <xf numFmtId="0" fontId="22" fillId="71" borderId="0" applyNumberFormat="0" applyBorder="0" applyAlignment="0" applyProtection="0">
      <alignment vertical="center"/>
    </xf>
    <xf numFmtId="0" fontId="18" fillId="38" borderId="0" applyNumberFormat="0" applyBorder="0" applyAlignment="0" applyProtection="0">
      <alignment vertical="center"/>
    </xf>
    <xf numFmtId="0" fontId="40" fillId="9" borderId="0" applyNumberFormat="0" applyBorder="0" applyAlignment="0" applyProtection="0">
      <alignment vertical="center"/>
    </xf>
    <xf numFmtId="0" fontId="22" fillId="19" borderId="0" applyNumberFormat="0" applyBorder="0" applyAlignment="0" applyProtection="0">
      <alignment vertical="center"/>
    </xf>
    <xf numFmtId="0" fontId="18" fillId="3" borderId="0" applyNumberFormat="0" applyBorder="0" applyAlignment="0" applyProtection="0">
      <alignment vertical="center"/>
    </xf>
    <xf numFmtId="0" fontId="18" fillId="9" borderId="0" applyNumberFormat="0" applyBorder="0" applyAlignment="0" applyProtection="0">
      <alignment vertical="center"/>
    </xf>
    <xf numFmtId="0" fontId="18" fillId="30" borderId="0" applyNumberFormat="0" applyBorder="0" applyAlignment="0" applyProtection="0">
      <alignment vertical="center"/>
    </xf>
    <xf numFmtId="0" fontId="18" fillId="12"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6" fillId="38" borderId="0" applyNumberFormat="0" applyBorder="0" applyAlignment="0" applyProtection="0">
      <alignment vertical="center"/>
    </xf>
    <xf numFmtId="0" fontId="20" fillId="3" borderId="0" applyNumberFormat="0" applyBorder="0" applyAlignment="0" applyProtection="0">
      <alignment vertical="center"/>
    </xf>
    <xf numFmtId="0" fontId="16" fillId="56" borderId="0" applyNumberFormat="0" applyBorder="0" applyAlignment="0" applyProtection="0">
      <alignment vertical="center"/>
    </xf>
    <xf numFmtId="0" fontId="18" fillId="53" borderId="24" applyNumberFormat="0" applyFont="0" applyAlignment="0" applyProtection="0">
      <alignment vertical="center"/>
    </xf>
    <xf numFmtId="0" fontId="16" fillId="56" borderId="0" applyNumberFormat="0" applyBorder="0" applyAlignment="0" applyProtection="0">
      <alignment vertical="center"/>
    </xf>
    <xf numFmtId="0" fontId="16" fillId="6" borderId="0" applyNumberFormat="0" applyBorder="0" applyAlignment="0" applyProtection="0">
      <alignment vertical="center"/>
    </xf>
    <xf numFmtId="0" fontId="11" fillId="3" borderId="0" applyNumberFormat="0" applyBorder="0" applyAlignment="0" applyProtection="0">
      <alignment vertical="center"/>
    </xf>
    <xf numFmtId="0" fontId="16" fillId="56" borderId="0" applyNumberFormat="0" applyBorder="0" applyAlignment="0" applyProtection="0">
      <alignment vertical="center"/>
    </xf>
    <xf numFmtId="0" fontId="40" fillId="9" borderId="0" applyNumberFormat="0" applyBorder="0" applyAlignment="0" applyProtection="0">
      <alignment vertical="center"/>
    </xf>
    <xf numFmtId="0" fontId="18" fillId="56" borderId="0" applyNumberFormat="0" applyBorder="0" applyAlignment="0" applyProtection="0">
      <alignment vertical="center"/>
    </xf>
    <xf numFmtId="0" fontId="18" fillId="56" borderId="0" applyNumberFormat="0" applyBorder="0" applyAlignment="0" applyProtection="0">
      <alignment vertical="center"/>
    </xf>
    <xf numFmtId="0" fontId="16" fillId="38" borderId="0" applyNumberFormat="0" applyBorder="0" applyAlignment="0" applyProtection="0">
      <alignment vertical="center"/>
    </xf>
    <xf numFmtId="0" fontId="40" fillId="9" borderId="0" applyNumberFormat="0" applyBorder="0" applyAlignment="0" applyProtection="0">
      <alignment vertical="center"/>
    </xf>
    <xf numFmtId="0" fontId="41" fillId="9" borderId="0" applyNumberFormat="0" applyBorder="0" applyAlignment="0" applyProtection="0">
      <alignment vertical="center"/>
    </xf>
    <xf numFmtId="0" fontId="16" fillId="38" borderId="0" applyNumberFormat="0" applyBorder="0" applyAlignment="0" applyProtection="0">
      <alignment vertical="center"/>
    </xf>
    <xf numFmtId="0" fontId="40" fillId="9" borderId="0" applyNumberFormat="0" applyBorder="0" applyAlignment="0" applyProtection="0">
      <alignment vertical="center"/>
    </xf>
    <xf numFmtId="0" fontId="16"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40" fillId="38"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180" fontId="10" fillId="0" borderId="0" applyFont="0" applyFill="0" applyBorder="0" applyAlignment="0" applyProtection="0"/>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7" fillId="21" borderId="0" applyNumberFormat="0" applyBorder="0" applyAlignment="0" applyProtection="0"/>
    <xf numFmtId="0" fontId="16" fillId="9" borderId="0" applyNumberFormat="0" applyBorder="0" applyAlignment="0" applyProtection="0">
      <alignment vertical="center"/>
    </xf>
    <xf numFmtId="0" fontId="18" fillId="9" borderId="0" applyNumberFormat="0" applyBorder="0" applyAlignment="0" applyProtection="0">
      <alignment vertical="center"/>
    </xf>
    <xf numFmtId="0" fontId="40" fillId="38" borderId="0" applyNumberFormat="0" applyBorder="0" applyAlignment="0" applyProtection="0">
      <alignment vertical="center"/>
    </xf>
    <xf numFmtId="0" fontId="18" fillId="9" borderId="0" applyNumberFormat="0" applyBorder="0" applyAlignment="0" applyProtection="0">
      <alignment vertical="center"/>
    </xf>
    <xf numFmtId="0" fontId="41" fillId="38" borderId="0" applyNumberFormat="0" applyBorder="0" applyAlignment="0" applyProtection="0">
      <alignment vertical="center"/>
    </xf>
    <xf numFmtId="0" fontId="16" fillId="30" borderId="0" applyNumberFormat="0" applyBorder="0" applyAlignment="0" applyProtection="0">
      <alignment vertical="center"/>
    </xf>
    <xf numFmtId="0" fontId="11" fillId="3"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43" fillId="9"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41" fillId="9" borderId="0" applyNumberFormat="0" applyBorder="0" applyAlignment="0" applyProtection="0">
      <alignment vertical="center"/>
    </xf>
    <xf numFmtId="0" fontId="79" fillId="38"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8" fillId="20" borderId="0" applyNumberFormat="0" applyBorder="0" applyAlignment="0" applyProtection="0">
      <alignment vertical="center"/>
    </xf>
    <xf numFmtId="0" fontId="22" fillId="72" borderId="0" applyNumberFormat="0" applyBorder="0" applyAlignment="0" applyProtection="0">
      <alignment vertical="center"/>
    </xf>
    <xf numFmtId="0" fontId="40" fillId="38" borderId="0" applyNumberFormat="0" applyBorder="0" applyAlignment="0" applyProtection="0">
      <alignment vertical="center"/>
    </xf>
    <xf numFmtId="0" fontId="18" fillId="12" borderId="0" applyNumberFormat="0" applyBorder="0" applyAlignment="0" applyProtection="0">
      <alignment vertical="center"/>
    </xf>
    <xf numFmtId="0" fontId="40" fillId="38"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40" fillId="38" borderId="0" applyNumberFormat="0" applyBorder="0" applyAlignment="0" applyProtection="0">
      <alignment vertical="center"/>
    </xf>
    <xf numFmtId="0" fontId="18" fillId="6" borderId="0" applyNumberFormat="0" applyBorder="0" applyAlignment="0" applyProtection="0">
      <alignment vertical="center"/>
    </xf>
    <xf numFmtId="0" fontId="18" fillId="19" borderId="0" applyNumberFormat="0" applyBorder="0" applyAlignment="0" applyProtection="0">
      <alignment vertical="center"/>
    </xf>
    <xf numFmtId="0" fontId="18" fillId="9" borderId="0" applyNumberFormat="0" applyBorder="0" applyAlignment="0" applyProtection="0">
      <alignment vertical="center"/>
    </xf>
    <xf numFmtId="195" fontId="78" fillId="0" borderId="0"/>
    <xf numFmtId="0" fontId="69" fillId="30" borderId="0" applyNumberFormat="0" applyBorder="0" applyAlignment="0" applyProtection="0">
      <alignment vertical="center"/>
    </xf>
    <xf numFmtId="0" fontId="20" fillId="3" borderId="0" applyNumberFormat="0" applyBorder="0" applyAlignment="0" applyProtection="0">
      <alignment vertical="center"/>
    </xf>
    <xf numFmtId="0" fontId="49" fillId="0" borderId="0"/>
    <xf numFmtId="0" fontId="49" fillId="0" borderId="0"/>
    <xf numFmtId="0" fontId="40" fillId="38" borderId="0" applyNumberFormat="0" applyBorder="0" applyAlignment="0" applyProtection="0">
      <alignment vertical="center"/>
    </xf>
    <xf numFmtId="0" fontId="41" fillId="9" borderId="0" applyNumberFormat="0" applyBorder="0" applyAlignment="0" applyProtection="0">
      <alignment vertical="center"/>
    </xf>
    <xf numFmtId="3" fontId="68" fillId="0" borderId="0"/>
    <xf numFmtId="0" fontId="95" fillId="0" borderId="0" applyNumberFormat="0" applyFill="0" applyBorder="0" applyAlignment="0" applyProtection="0">
      <alignment vertical="center"/>
    </xf>
    <xf numFmtId="0" fontId="85" fillId="9" borderId="0" applyNumberFormat="0" applyBorder="0" applyAlignment="0" applyProtection="0">
      <alignment vertical="center"/>
    </xf>
    <xf numFmtId="0" fontId="18" fillId="7" borderId="0" applyNumberFormat="0" applyBorder="0" applyAlignment="0" applyProtection="0">
      <alignment vertical="center"/>
    </xf>
    <xf numFmtId="0" fontId="48" fillId="0" borderId="0" applyNumberFormat="0" applyFill="0" applyBorder="0" applyAlignment="0" applyProtection="0">
      <alignment vertical="center"/>
    </xf>
    <xf numFmtId="0" fontId="18" fillId="20" borderId="0" applyNumberFormat="0" applyBorder="0" applyAlignment="0" applyProtection="0">
      <alignment vertical="center"/>
    </xf>
    <xf numFmtId="0" fontId="16" fillId="7" borderId="0" applyNumberFormat="0" applyBorder="0" applyAlignment="0" applyProtection="0">
      <alignment vertical="center"/>
    </xf>
    <xf numFmtId="0" fontId="40" fillId="38"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77" fillId="60" borderId="20">
      <protection locked="0"/>
    </xf>
    <xf numFmtId="0" fontId="18" fillId="7"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23" fillId="39" borderId="0" applyNumberFormat="0" applyBorder="0" applyAlignment="0" applyProtection="0"/>
    <xf numFmtId="0" fontId="18" fillId="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46" fillId="38" borderId="0" applyNumberFormat="0" applyBorder="0" applyAlignment="0" applyProtection="0">
      <alignment vertical="center"/>
    </xf>
    <xf numFmtId="0" fontId="11" fillId="3"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1" fillId="30" borderId="0" applyNumberFormat="0" applyBorder="0" applyAlignment="0" applyProtection="0">
      <alignment vertical="center"/>
    </xf>
    <xf numFmtId="4" fontId="14" fillId="0" borderId="0" applyFont="0" applyFill="0" applyBorder="0" applyAlignment="0" applyProtection="0"/>
    <xf numFmtId="0" fontId="40" fillId="9" borderId="0" applyNumberFormat="0" applyBorder="0" applyAlignment="0" applyProtection="0">
      <alignment vertical="center"/>
    </xf>
    <xf numFmtId="0" fontId="18" fillId="19" borderId="0" applyNumberFormat="0" applyBorder="0" applyAlignment="0" applyProtection="0">
      <alignment vertical="center"/>
    </xf>
    <xf numFmtId="0" fontId="40" fillId="38" borderId="0" applyNumberFormat="0" applyBorder="0" applyAlignment="0" applyProtection="0">
      <alignment vertical="center"/>
    </xf>
    <xf numFmtId="0" fontId="18" fillId="19" borderId="0" applyNumberFormat="0" applyBorder="0" applyAlignment="0" applyProtection="0">
      <alignment vertical="center"/>
    </xf>
    <xf numFmtId="0" fontId="40" fillId="38" borderId="0" applyNumberFormat="0" applyBorder="0" applyAlignment="0" applyProtection="0">
      <alignment vertical="center"/>
    </xf>
    <xf numFmtId="0" fontId="90" fillId="30" borderId="0" applyNumberFormat="0" applyBorder="0" applyAlignment="0" applyProtection="0">
      <alignment vertical="center"/>
    </xf>
    <xf numFmtId="0" fontId="46" fillId="38" borderId="0" applyNumberFormat="0" applyBorder="0" applyAlignment="0" applyProtection="0">
      <alignment vertical="center"/>
    </xf>
    <xf numFmtId="0" fontId="43" fillId="9" borderId="0" applyNumberFormat="0" applyBorder="0" applyAlignment="0" applyProtection="0">
      <alignment vertical="center"/>
    </xf>
    <xf numFmtId="0" fontId="40" fillId="38" borderId="0" applyNumberFormat="0" applyBorder="0" applyAlignment="0" applyProtection="0">
      <alignment vertical="center"/>
    </xf>
    <xf numFmtId="0" fontId="16" fillId="9" borderId="0" applyNumberFormat="0" applyBorder="0" applyAlignment="0" applyProtection="0">
      <alignment vertical="center"/>
    </xf>
    <xf numFmtId="0" fontId="18" fillId="9" borderId="0" applyNumberFormat="0" applyBorder="0" applyAlignment="0" applyProtection="0">
      <alignment vertical="center"/>
    </xf>
    <xf numFmtId="0" fontId="40" fillId="38" borderId="0" applyNumberFormat="0" applyBorder="0" applyAlignment="0" applyProtection="0">
      <alignment vertical="center"/>
    </xf>
    <xf numFmtId="0" fontId="18" fillId="9" borderId="0" applyNumberFormat="0" applyBorder="0" applyAlignment="0" applyProtection="0">
      <alignment vertical="center"/>
    </xf>
    <xf numFmtId="0" fontId="16" fillId="7" borderId="0" applyNumberFormat="0" applyBorder="0" applyAlignment="0" applyProtection="0">
      <alignment vertical="center"/>
    </xf>
    <xf numFmtId="0" fontId="18" fillId="7" borderId="0" applyNumberFormat="0" applyBorder="0" applyAlignment="0" applyProtection="0">
      <alignment vertical="center"/>
    </xf>
    <xf numFmtId="0" fontId="96" fillId="0" borderId="0"/>
    <xf numFmtId="0" fontId="18" fillId="7" borderId="0" applyNumberFormat="0" applyBorder="0" applyAlignment="0" applyProtection="0">
      <alignment vertical="center"/>
    </xf>
    <xf numFmtId="0" fontId="41" fillId="9" borderId="0" applyNumberFormat="0" applyBorder="0" applyAlignment="0" applyProtection="0">
      <alignment vertical="center"/>
    </xf>
    <xf numFmtId="0" fontId="20" fillId="3" borderId="0" applyNumberFormat="0" applyBorder="0" applyAlignment="0" applyProtection="0">
      <alignment vertical="center"/>
    </xf>
    <xf numFmtId="0" fontId="16" fillId="20" borderId="0" applyNumberFormat="0" applyBorder="0" applyAlignment="0" applyProtection="0">
      <alignment vertical="center"/>
    </xf>
    <xf numFmtId="0" fontId="50" fillId="3" borderId="0" applyNumberFormat="0" applyBorder="0" applyAlignment="0" applyProtection="0"/>
    <xf numFmtId="0" fontId="16" fillId="20" borderId="0" applyNumberFormat="0" applyBorder="0" applyAlignment="0" applyProtection="0">
      <alignment vertical="center"/>
    </xf>
    <xf numFmtId="0" fontId="41" fillId="9"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18" fillId="20" borderId="0" applyNumberFormat="0" applyBorder="0" applyAlignment="0" applyProtection="0">
      <alignment vertical="center"/>
    </xf>
    <xf numFmtId="0" fontId="40" fillId="38" borderId="0" applyNumberFormat="0" applyBorder="0" applyAlignment="0" applyProtection="0">
      <alignment vertical="center"/>
    </xf>
    <xf numFmtId="0" fontId="15" fillId="13" borderId="0" applyNumberFormat="0" applyBorder="0" applyAlignment="0" applyProtection="0">
      <alignment vertical="center"/>
    </xf>
    <xf numFmtId="0" fontId="83" fillId="0" borderId="22" applyNumberFormat="0" applyFill="0" applyProtection="0">
      <alignment horizontal="center"/>
    </xf>
    <xf numFmtId="0" fontId="15" fillId="6" borderId="0" applyNumberFormat="0" applyBorder="0" applyAlignment="0" applyProtection="0">
      <alignment vertical="center"/>
    </xf>
    <xf numFmtId="0" fontId="15" fillId="19" borderId="0" applyNumberFormat="0" applyBorder="0" applyAlignment="0" applyProtection="0">
      <alignment vertical="center"/>
    </xf>
    <xf numFmtId="0" fontId="46" fillId="38" borderId="0" applyNumberFormat="0" applyBorder="0" applyAlignment="0" applyProtection="0">
      <alignment vertical="center"/>
    </xf>
    <xf numFmtId="3" fontId="14" fillId="0" borderId="0" applyFont="0" applyFill="0" applyBorder="0" applyAlignment="0" applyProtection="0"/>
    <xf numFmtId="0" fontId="15" fillId="45" borderId="0" applyNumberFormat="0" applyBorder="0" applyAlignment="0" applyProtection="0">
      <alignment vertical="center"/>
    </xf>
    <xf numFmtId="14" fontId="57" fillId="0" borderId="0">
      <alignment horizontal="center" wrapText="1"/>
      <protection locked="0"/>
    </xf>
    <xf numFmtId="0" fontId="58" fillId="0" borderId="0" applyNumberFormat="0" applyFill="0" applyBorder="0" applyAlignment="0" applyProtection="0">
      <alignment vertical="top"/>
      <protection locked="0"/>
    </xf>
    <xf numFmtId="0" fontId="22" fillId="45" borderId="0" applyNumberFormat="0" applyBorder="0" applyAlignment="0" applyProtection="0">
      <alignment vertical="center"/>
    </xf>
    <xf numFmtId="0" fontId="40" fillId="38" borderId="0" applyNumberFormat="0" applyBorder="0" applyAlignment="0" applyProtection="0">
      <alignment vertical="center"/>
    </xf>
    <xf numFmtId="0" fontId="15" fillId="31" borderId="0" applyNumberFormat="0" applyBorder="0" applyAlignment="0" applyProtection="0">
      <alignment vertical="center"/>
    </xf>
    <xf numFmtId="0" fontId="20" fillId="3" borderId="0" applyNumberFormat="0" applyBorder="0" applyAlignment="0" applyProtection="0">
      <alignment vertical="center"/>
    </xf>
    <xf numFmtId="0" fontId="77" fillId="60" borderId="20">
      <protection locked="0"/>
    </xf>
    <xf numFmtId="0" fontId="15" fillId="45" borderId="0" applyNumberFormat="0" applyBorder="0" applyAlignment="0" applyProtection="0">
      <alignment vertical="center"/>
    </xf>
    <xf numFmtId="0" fontId="15" fillId="14" borderId="0" applyNumberFormat="0" applyBorder="0" applyAlignment="0" applyProtection="0">
      <alignment vertical="center"/>
    </xf>
    <xf numFmtId="0" fontId="50" fillId="3" borderId="0" applyNumberFormat="0" applyBorder="0" applyAlignment="0" applyProtection="0"/>
    <xf numFmtId="0" fontId="40" fillId="9" borderId="0" applyNumberFormat="0" applyBorder="0" applyAlignment="0" applyProtection="0">
      <alignment vertical="center"/>
    </xf>
    <xf numFmtId="0" fontId="11" fillId="3" borderId="0" applyNumberFormat="0" applyBorder="0" applyAlignment="0" applyProtection="0">
      <alignment vertical="center"/>
    </xf>
    <xf numFmtId="0" fontId="71" fillId="0" borderId="0" applyNumberFormat="0" applyFill="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46" fillId="38" borderId="0" applyNumberFormat="0" applyBorder="0" applyAlignment="0" applyProtection="0">
      <alignment vertical="center"/>
    </xf>
    <xf numFmtId="0" fontId="22" fillId="6" borderId="0" applyNumberFormat="0" applyBorder="0" applyAlignment="0" applyProtection="0">
      <alignment vertical="center"/>
    </xf>
    <xf numFmtId="0" fontId="11" fillId="30" borderId="0" applyNumberFormat="0" applyBorder="0" applyAlignment="0" applyProtection="0">
      <alignment vertical="center"/>
    </xf>
    <xf numFmtId="0" fontId="23" fillId="21" borderId="0" applyNumberFormat="0" applyBorder="0" applyAlignment="0" applyProtection="0"/>
    <xf numFmtId="0" fontId="22" fillId="6" borderId="0" applyNumberFormat="0" applyBorder="0" applyAlignment="0" applyProtection="0">
      <alignment vertical="center"/>
    </xf>
    <xf numFmtId="0" fontId="40" fillId="38" borderId="0" applyNumberFormat="0" applyBorder="0" applyAlignment="0" applyProtection="0">
      <alignment vertical="center"/>
    </xf>
    <xf numFmtId="0" fontId="41" fillId="9" borderId="0" applyNumberFormat="0" applyBorder="0" applyAlignment="0" applyProtection="0">
      <alignment vertical="center"/>
    </xf>
    <xf numFmtId="0" fontId="15" fillId="6" borderId="0" applyNumberFormat="0" applyBorder="0" applyAlignment="0" applyProtection="0">
      <alignment vertical="center"/>
    </xf>
    <xf numFmtId="0" fontId="22" fillId="19" borderId="0" applyNumberFormat="0" applyBorder="0" applyAlignment="0" applyProtection="0">
      <alignment vertical="center"/>
    </xf>
    <xf numFmtId="0" fontId="76" fillId="0" borderId="16" applyNumberFormat="0" applyFill="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40" fillId="38" borderId="0" applyNumberFormat="0" applyBorder="0" applyAlignment="0" applyProtection="0">
      <alignment vertical="center"/>
    </xf>
    <xf numFmtId="0" fontId="31" fillId="26"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15" fillId="45" borderId="0" applyNumberFormat="0" applyBorder="0" applyAlignment="0" applyProtection="0">
      <alignment vertical="center"/>
    </xf>
    <xf numFmtId="0" fontId="11" fillId="3"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15" fillId="31" borderId="0" applyNumberFormat="0" applyBorder="0" applyAlignment="0" applyProtection="0">
      <alignment vertical="center"/>
    </xf>
    <xf numFmtId="0" fontId="11" fillId="3" borderId="0" applyNumberFormat="0" applyBorder="0" applyAlignment="0" applyProtection="0">
      <alignment vertical="center"/>
    </xf>
    <xf numFmtId="0" fontId="41" fillId="9" borderId="0" applyNumberFormat="0" applyBorder="0" applyAlignment="0" applyProtection="0">
      <alignment vertical="center"/>
    </xf>
    <xf numFmtId="0" fontId="46" fillId="38" borderId="0" applyNumberFormat="0" applyBorder="0" applyAlignment="0" applyProtection="0">
      <alignment vertical="center"/>
    </xf>
    <xf numFmtId="0" fontId="22" fillId="14" borderId="0" applyNumberFormat="0" applyBorder="0" applyAlignment="0" applyProtection="0">
      <alignment vertical="center"/>
    </xf>
    <xf numFmtId="0" fontId="40" fillId="38" borderId="0" applyNumberFormat="0" applyBorder="0" applyAlignment="0" applyProtection="0">
      <alignment vertical="center"/>
    </xf>
    <xf numFmtId="0" fontId="22" fillId="14" borderId="0" applyNumberFormat="0" applyBorder="0" applyAlignment="0" applyProtection="0">
      <alignment vertical="center"/>
    </xf>
    <xf numFmtId="0" fontId="15" fillId="14" borderId="0" applyNumberFormat="0" applyBorder="0" applyAlignment="0" applyProtection="0">
      <alignment vertical="center"/>
    </xf>
    <xf numFmtId="0" fontId="41" fillId="9" borderId="0" applyNumberFormat="0" applyBorder="0" applyAlignment="0" applyProtection="0">
      <alignment vertical="center"/>
    </xf>
    <xf numFmtId="0" fontId="15" fillId="14" borderId="0" applyNumberFormat="0" applyBorder="0" applyAlignment="0" applyProtection="0">
      <alignment vertical="center"/>
    </xf>
    <xf numFmtId="0" fontId="21" fillId="0" borderId="0">
      <protection locked="0"/>
    </xf>
    <xf numFmtId="0" fontId="40" fillId="9"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17" fillId="10" borderId="0" applyNumberFormat="0" applyBorder="0" applyAlignment="0" applyProtection="0"/>
    <xf numFmtId="0" fontId="41" fillId="9" borderId="0" applyNumberFormat="0" applyBorder="0" applyAlignment="0" applyProtection="0">
      <alignment vertical="center"/>
    </xf>
    <xf numFmtId="0" fontId="69" fillId="30" borderId="0" applyNumberFormat="0" applyBorder="0" applyAlignment="0" applyProtection="0">
      <alignment vertical="center"/>
    </xf>
    <xf numFmtId="0" fontId="23" fillId="36" borderId="0" applyNumberFormat="0" applyBorder="0" applyAlignment="0" applyProtection="0"/>
    <xf numFmtId="0" fontId="46" fillId="38" borderId="0" applyNumberFormat="0" applyBorder="0" applyAlignment="0" applyProtection="0">
      <alignment vertical="center"/>
    </xf>
    <xf numFmtId="0" fontId="23" fillId="22" borderId="0" applyNumberFormat="0" applyBorder="0" applyAlignment="0" applyProtection="0"/>
    <xf numFmtId="0" fontId="23" fillId="27" borderId="0" applyNumberFormat="0" applyBorder="0" applyAlignment="0" applyProtection="0"/>
    <xf numFmtId="0" fontId="23" fillId="47" borderId="0" applyNumberFormat="0" applyBorder="0" applyAlignment="0" applyProtection="0"/>
    <xf numFmtId="0" fontId="46" fillId="38" borderId="0" applyNumberFormat="0" applyBorder="0" applyAlignment="0" applyProtection="0">
      <alignment vertical="center"/>
    </xf>
    <xf numFmtId="0" fontId="23" fillId="54" borderId="0" applyNumberFormat="0" applyBorder="0" applyAlignment="0" applyProtection="0"/>
    <xf numFmtId="0" fontId="40" fillId="38" borderId="0" applyNumberFormat="0" applyBorder="0" applyAlignment="0" applyProtection="0">
      <alignment vertical="center"/>
    </xf>
    <xf numFmtId="0" fontId="40" fillId="9" borderId="0" applyNumberFormat="0" applyBorder="0" applyAlignment="0" applyProtection="0">
      <alignment vertical="center"/>
    </xf>
    <xf numFmtId="0" fontId="43" fillId="9" borderId="0" applyNumberFormat="0" applyBorder="0" applyAlignment="0" applyProtection="0">
      <alignment vertical="center"/>
    </xf>
    <xf numFmtId="0" fontId="79" fillId="38" borderId="0" applyNumberFormat="0" applyBorder="0" applyAlignment="0" applyProtection="0">
      <alignment vertical="center"/>
    </xf>
    <xf numFmtId="0" fontId="40" fillId="38" borderId="0" applyNumberFormat="0" applyBorder="0" applyAlignment="0" applyProtection="0">
      <alignment vertical="center"/>
    </xf>
    <xf numFmtId="0" fontId="79" fillId="38" borderId="0" applyNumberFormat="0" applyBorder="0" applyAlignment="0" applyProtection="0">
      <alignment vertical="center"/>
    </xf>
    <xf numFmtId="0" fontId="46" fillId="38" borderId="0" applyNumberFormat="0" applyBorder="0" applyAlignment="0" applyProtection="0">
      <alignment vertical="center"/>
    </xf>
    <xf numFmtId="0" fontId="10" fillId="0" borderId="0" applyFont="0" applyFill="0" applyBorder="0" applyAlignment="0" applyProtection="0"/>
    <xf numFmtId="0" fontId="17" fillId="8" borderId="0" applyNumberFormat="0" applyBorder="0" applyAlignment="0" applyProtection="0"/>
    <xf numFmtId="201" fontId="10" fillId="0" borderId="0" applyFont="0" applyFill="0" applyBorder="0" applyAlignment="0" applyProtection="0"/>
    <xf numFmtId="0" fontId="17" fillId="70" borderId="0" applyNumberFormat="0" applyBorder="0" applyAlignment="0" applyProtection="0"/>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23" fillId="32" borderId="0" applyNumberFormat="0" applyBorder="0" applyAlignment="0" applyProtection="0"/>
    <xf numFmtId="0" fontId="40" fillId="9" borderId="0" applyNumberFormat="0" applyBorder="0" applyAlignment="0" applyProtection="0">
      <alignment vertical="center"/>
    </xf>
    <xf numFmtId="0" fontId="40" fillId="38" borderId="0" applyNumberFormat="0" applyBorder="0" applyAlignment="0" applyProtection="0">
      <alignment vertical="center"/>
    </xf>
    <xf numFmtId="204" fontId="34" fillId="0" borderId="17" applyAlignment="0" applyProtection="0"/>
    <xf numFmtId="0" fontId="23" fillId="39" borderId="0" applyNumberFormat="0" applyBorder="0" applyAlignment="0" applyProtection="0"/>
    <xf numFmtId="0" fontId="17" fillId="32" borderId="0" applyNumberFormat="0" applyBorder="0" applyAlignment="0" applyProtection="0"/>
    <xf numFmtId="0" fontId="40" fillId="38" borderId="0" applyNumberFormat="0" applyBorder="0" applyAlignment="0" applyProtection="0">
      <alignment vertical="center"/>
    </xf>
    <xf numFmtId="0" fontId="23" fillId="32" borderId="0" applyNumberFormat="0" applyBorder="0" applyAlignment="0" applyProtection="0"/>
    <xf numFmtId="207" fontId="10" fillId="0" borderId="0" applyFont="0" applyFill="0" applyBorder="0" applyAlignment="0" applyProtection="0"/>
    <xf numFmtId="0" fontId="40" fillId="38" borderId="0" applyNumberFormat="0" applyBorder="0" applyAlignment="0" applyProtection="0">
      <alignment vertical="center"/>
    </xf>
    <xf numFmtId="0" fontId="23" fillId="22" borderId="0" applyNumberFormat="0" applyBorder="0" applyAlignment="0" applyProtection="0"/>
    <xf numFmtId="0" fontId="23" fillId="15" borderId="0" applyNumberFormat="0" applyBorder="0" applyAlignment="0" applyProtection="0"/>
    <xf numFmtId="0" fontId="23" fillId="36" borderId="0" applyNumberFormat="0" applyBorder="0" applyAlignment="0" applyProtection="0"/>
    <xf numFmtId="0" fontId="23" fillId="31" borderId="0" applyNumberFormat="0" applyBorder="0" applyAlignment="0" applyProtection="0"/>
    <xf numFmtId="0" fontId="23" fillId="49" borderId="0" applyNumberFormat="0" applyBorder="0" applyAlignment="0" applyProtection="0"/>
    <xf numFmtId="183" fontId="72" fillId="0" borderId="0" applyFill="0" applyBorder="0" applyAlignment="0"/>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34" fillId="0" borderId="23">
      <alignment horizontal="center"/>
    </xf>
    <xf numFmtId="0" fontId="94" fillId="28" borderId="12" applyNumberFormat="0" applyAlignment="0" applyProtection="0">
      <alignment vertical="center"/>
    </xf>
    <xf numFmtId="0" fontId="40" fillId="9" borderId="0" applyNumberFormat="0" applyBorder="0" applyAlignment="0" applyProtection="0">
      <alignment vertical="center"/>
    </xf>
    <xf numFmtId="0" fontId="91" fillId="44" borderId="25" applyNumberFormat="0" applyAlignment="0" applyProtection="0">
      <alignment vertical="center"/>
    </xf>
    <xf numFmtId="0" fontId="20" fillId="3" borderId="0" applyNumberFormat="0" applyBorder="0" applyAlignment="0" applyProtection="0">
      <alignment vertical="center"/>
    </xf>
    <xf numFmtId="0" fontId="40" fillId="38" borderId="0" applyNumberFormat="0" applyBorder="0" applyAlignment="0" applyProtection="0">
      <alignment vertical="center"/>
    </xf>
    <xf numFmtId="41" fontId="10" fillId="0" borderId="0" applyFont="0" applyFill="0" applyBorder="0" applyAlignment="0" applyProtection="0"/>
    <xf numFmtId="0" fontId="97" fillId="0" borderId="0" applyFont="0" applyFill="0" applyBorder="0" applyAlignment="0" applyProtection="0"/>
    <xf numFmtId="179" fontId="7" fillId="0" borderId="0"/>
    <xf numFmtId="208" fontId="10" fillId="0" borderId="0" applyFont="0" applyFill="0" applyBorder="0" applyAlignment="0" applyProtection="0"/>
    <xf numFmtId="196" fontId="10" fillId="0" borderId="0" applyFont="0" applyFill="0" applyBorder="0" applyAlignment="0" applyProtection="0"/>
    <xf numFmtId="187" fontId="7" fillId="0" borderId="0"/>
    <xf numFmtId="43" fontId="10" fillId="0" borderId="0" applyFont="0" applyFill="0" applyBorder="0" applyAlignment="0" applyProtection="0"/>
    <xf numFmtId="0" fontId="40" fillId="9" borderId="0" applyNumberFormat="0" applyBorder="0" applyAlignment="0" applyProtection="0">
      <alignment vertical="center"/>
    </xf>
    <xf numFmtId="203" fontId="7" fillId="0" borderId="0"/>
    <xf numFmtId="0" fontId="20" fillId="3" borderId="0" applyNumberFormat="0" applyBorder="0" applyAlignment="0" applyProtection="0">
      <alignment vertical="center"/>
    </xf>
    <xf numFmtId="0" fontId="86" fillId="38" borderId="0" applyNumberFormat="0" applyBorder="0" applyAlignment="0" applyProtection="0"/>
    <xf numFmtId="0" fontId="40" fillId="9" borderId="0" applyNumberFormat="0" applyBorder="0" applyAlignment="0" applyProtection="0">
      <alignment vertical="center"/>
    </xf>
    <xf numFmtId="0" fontId="46" fillId="38" borderId="0" applyNumberFormat="0" applyBorder="0" applyAlignment="0" applyProtection="0">
      <alignment vertical="center"/>
    </xf>
    <xf numFmtId="0" fontId="62" fillId="0" borderId="0" applyNumberFormat="0" applyFill="0" applyBorder="0" applyAlignment="0" applyProtection="0">
      <alignment vertical="center"/>
    </xf>
    <xf numFmtId="0" fontId="40" fillId="9" borderId="0" applyNumberFormat="0" applyBorder="0" applyAlignment="0" applyProtection="0">
      <alignment vertical="center"/>
    </xf>
    <xf numFmtId="2" fontId="19" fillId="0" borderId="0" applyProtection="0"/>
    <xf numFmtId="0" fontId="39" fillId="0" borderId="0" applyNumberFormat="0" applyFill="0" applyBorder="0" applyAlignment="0" applyProtection="0">
      <alignment vertical="top"/>
      <protection locked="0"/>
    </xf>
    <xf numFmtId="0" fontId="76" fillId="0" borderId="16" applyNumberFormat="0" applyFill="0" applyAlignment="0" applyProtection="0">
      <alignment vertical="center"/>
    </xf>
    <xf numFmtId="0" fontId="49" fillId="0" borderId="0"/>
    <xf numFmtId="38" fontId="32" fillId="28" borderId="0" applyNumberFormat="0" applyBorder="0" applyAlignment="0" applyProtection="0"/>
    <xf numFmtId="0" fontId="22" fillId="31" borderId="0" applyNumberFormat="0" applyBorder="0" applyAlignment="0" applyProtection="0">
      <alignment vertical="center"/>
    </xf>
    <xf numFmtId="0" fontId="11" fillId="3" borderId="0" applyNumberFormat="0" applyBorder="0" applyAlignment="0" applyProtection="0">
      <alignment vertical="center"/>
    </xf>
    <xf numFmtId="0" fontId="35" fillId="0" borderId="15" applyNumberFormat="0" applyAlignment="0" applyProtection="0">
      <alignment horizontal="left" vertical="center"/>
    </xf>
    <xf numFmtId="0" fontId="92" fillId="0" borderId="0" applyProtection="0"/>
    <xf numFmtId="0" fontId="35" fillId="0" borderId="0" applyProtection="0"/>
    <xf numFmtId="0" fontId="90" fillId="30" borderId="0" applyNumberFormat="0" applyBorder="0" applyAlignment="0" applyProtection="0">
      <alignment vertical="center"/>
    </xf>
    <xf numFmtId="10" fontId="32" fillId="53" borderId="1" applyNumberFormat="0" applyBorder="0" applyAlignment="0" applyProtection="0"/>
    <xf numFmtId="184" fontId="59" fillId="68" borderId="0"/>
    <xf numFmtId="0" fontId="43" fillId="9" borderId="0" applyNumberFormat="0" applyBorder="0" applyAlignment="0" applyProtection="0">
      <alignment vertical="center"/>
    </xf>
    <xf numFmtId="0" fontId="90" fillId="30" borderId="0" applyNumberFormat="0" applyBorder="0" applyAlignment="0" applyProtection="0">
      <alignment vertical="center"/>
    </xf>
    <xf numFmtId="0" fontId="93" fillId="3" borderId="0" applyNumberFormat="0" applyBorder="0" applyAlignment="0" applyProtection="0">
      <alignment vertical="center"/>
    </xf>
    <xf numFmtId="0" fontId="51" fillId="12" borderId="12" applyNumberFormat="0" applyAlignment="0" applyProtection="0">
      <alignment vertical="center"/>
    </xf>
    <xf numFmtId="0" fontId="43" fillId="9" borderId="0" applyNumberFormat="0" applyBorder="0" applyAlignment="0" applyProtection="0">
      <alignment vertical="center"/>
    </xf>
    <xf numFmtId="184" fontId="24" fillId="16" borderId="0"/>
    <xf numFmtId="0" fontId="50" fillId="30" borderId="0" applyNumberFormat="0" applyBorder="0" applyAlignment="0" applyProtection="0">
      <alignment vertical="center"/>
    </xf>
    <xf numFmtId="0" fontId="40" fillId="38" borderId="0" applyNumberFormat="0" applyBorder="0" applyAlignment="0" applyProtection="0">
      <alignment vertical="center"/>
    </xf>
    <xf numFmtId="178" fontId="53" fillId="0" borderId="0" applyFont="0" applyFill="0" applyBorder="0" applyAlignment="0" applyProtection="0"/>
    <xf numFmtId="0" fontId="40" fillId="9" borderId="0" applyNumberFormat="0" applyBorder="0" applyAlignment="0" applyProtection="0">
      <alignment vertical="center"/>
    </xf>
    <xf numFmtId="38" fontId="14" fillId="0" borderId="0" applyFont="0" applyFill="0" applyBorder="0" applyAlignment="0" applyProtection="0"/>
    <xf numFmtId="40" fontId="14" fillId="0" borderId="0" applyFont="0" applyFill="0" applyBorder="0" applyAlignment="0" applyProtection="0"/>
    <xf numFmtId="180" fontId="10" fillId="0" borderId="0" applyFont="0" applyFill="0" applyBorder="0" applyAlignment="0" applyProtection="0"/>
    <xf numFmtId="0" fontId="43" fillId="9" borderId="0" applyNumberFormat="0" applyBorder="0" applyAlignment="0" applyProtection="0">
      <alignment vertical="center"/>
    </xf>
    <xf numFmtId="0" fontId="11" fillId="3" borderId="0" applyNumberFormat="0" applyBorder="0" applyAlignment="0" applyProtection="0">
      <alignment vertical="center"/>
    </xf>
    <xf numFmtId="209" fontId="14" fillId="0" borderId="0" applyFont="0" applyFill="0" applyBorder="0" applyAlignment="0" applyProtection="0"/>
    <xf numFmtId="192" fontId="14" fillId="0" borderId="0" applyFont="0" applyFill="0" applyBorder="0" applyAlignment="0" applyProtection="0"/>
    <xf numFmtId="0" fontId="20" fillId="3" borderId="0" applyNumberFormat="0" applyBorder="0" applyAlignment="0" applyProtection="0">
      <alignment vertical="center"/>
    </xf>
    <xf numFmtId="0" fontId="11" fillId="30" borderId="0" applyNumberFormat="0" applyBorder="0" applyAlignment="0" applyProtection="0">
      <alignment vertical="center"/>
    </xf>
    <xf numFmtId="0" fontId="40" fillId="9" borderId="0" applyNumberFormat="0" applyBorder="0" applyAlignment="0" applyProtection="0">
      <alignment vertical="center"/>
    </xf>
    <xf numFmtId="0" fontId="7" fillId="0" borderId="0"/>
    <xf numFmtId="37" fontId="56" fillId="0" borderId="0"/>
    <xf numFmtId="0" fontId="66" fillId="0" borderId="0"/>
    <xf numFmtId="0" fontId="59" fillId="0" borderId="0"/>
    <xf numFmtId="0" fontId="20" fillId="3" borderId="0" applyNumberFormat="0" applyBorder="0" applyAlignment="0" applyProtection="0">
      <alignment vertical="center"/>
    </xf>
    <xf numFmtId="0" fontId="40" fillId="9" borderId="0" applyNumberFormat="0" applyBorder="0" applyAlignment="0" applyProtection="0">
      <alignment vertical="center"/>
    </xf>
    <xf numFmtId="0" fontId="21" fillId="0" borderId="0"/>
    <xf numFmtId="0" fontId="33" fillId="28" borderId="6" applyNumberFormat="0" applyAlignment="0" applyProtection="0">
      <alignment vertical="center"/>
    </xf>
    <xf numFmtId="10" fontId="10" fillId="0" borderId="0" applyFont="0" applyFill="0" applyBorder="0" applyAlignment="0" applyProtection="0"/>
    <xf numFmtId="9" fontId="21" fillId="0" borderId="0" applyFont="0" applyFill="0" applyBorder="0" applyAlignment="0" applyProtection="0"/>
    <xf numFmtId="0" fontId="70" fillId="0" borderId="0" applyNumberFormat="0" applyFill="0" applyBorder="0" applyAlignment="0" applyProtection="0">
      <alignment vertical="center"/>
    </xf>
    <xf numFmtId="0" fontId="41" fillId="9" borderId="0" applyNumberFormat="0" applyBorder="0" applyAlignment="0" applyProtection="0">
      <alignment vertical="center"/>
    </xf>
    <xf numFmtId="0" fontId="20" fillId="3" borderId="0" applyNumberFormat="0" applyBorder="0" applyAlignment="0" applyProtection="0">
      <alignment vertical="center"/>
    </xf>
    <xf numFmtId="0" fontId="42" fillId="0" borderId="0" applyNumberFormat="0" applyFill="0" applyBorder="0" applyAlignment="0" applyProtection="0">
      <alignment vertical="center"/>
    </xf>
    <xf numFmtId="210" fontId="10" fillId="0" borderId="0" applyFont="0" applyFill="0" applyProtection="0"/>
    <xf numFmtId="15" fontId="14" fillId="0" borderId="0" applyFont="0" applyFill="0" applyBorder="0" applyAlignment="0" applyProtection="0"/>
    <xf numFmtId="0" fontId="11" fillId="30" borderId="0" applyNumberFormat="0" applyBorder="0" applyAlignment="0" applyProtection="0">
      <alignment vertical="center"/>
    </xf>
    <xf numFmtId="0" fontId="43" fillId="9" borderId="0" applyNumberFormat="0" applyBorder="0" applyAlignment="0" applyProtection="0">
      <alignment vertical="center"/>
    </xf>
    <xf numFmtId="0" fontId="14" fillId="40" borderId="0" applyNumberFormat="0" applyFont="0" applyBorder="0" applyAlignment="0" applyProtection="0"/>
    <xf numFmtId="0" fontId="20" fillId="3" borderId="0" applyNumberFormat="0" applyBorder="0" applyAlignment="0" applyProtection="0">
      <alignment vertical="center"/>
    </xf>
    <xf numFmtId="3" fontId="84" fillId="0" borderId="0"/>
    <xf numFmtId="0" fontId="46" fillId="38" borderId="0" applyNumberFormat="0" applyBorder="0" applyAlignment="0" applyProtection="0">
      <alignment vertical="center"/>
    </xf>
    <xf numFmtId="0" fontId="0" fillId="0" borderId="0" applyNumberFormat="0" applyFill="0" applyBorder="0" applyAlignment="0" applyProtection="0"/>
    <xf numFmtId="0" fontId="77" fillId="60" borderId="20">
      <protection locked="0"/>
    </xf>
    <xf numFmtId="0" fontId="93" fillId="3" borderId="0" applyNumberFormat="0" applyBorder="0" applyAlignment="0" applyProtection="0">
      <alignment vertical="center"/>
    </xf>
    <xf numFmtId="0" fontId="89" fillId="0" borderId="0"/>
    <xf numFmtId="0" fontId="42" fillId="0" borderId="0" applyNumberFormat="0" applyFill="0" applyBorder="0" applyAlignment="0" applyProtection="0">
      <alignment vertical="center"/>
    </xf>
    <xf numFmtId="0" fontId="40" fillId="38" borderId="0" applyNumberFormat="0" applyBorder="0" applyAlignment="0" applyProtection="0">
      <alignment vertical="center"/>
    </xf>
    <xf numFmtId="0" fontId="19" fillId="0" borderId="26" applyProtection="0"/>
    <xf numFmtId="0" fontId="45" fillId="0" borderId="11" applyNumberFormat="0" applyFill="0" applyAlignment="0" applyProtection="0">
      <alignment vertical="center"/>
    </xf>
    <xf numFmtId="0" fontId="40" fillId="38" borderId="0" applyNumberFormat="0" applyBorder="0" applyAlignment="0" applyProtection="0">
      <alignment vertical="center"/>
    </xf>
    <xf numFmtId="186" fontId="10" fillId="0" borderId="0" applyFont="0" applyFill="0" applyBorder="0" applyAlignment="0" applyProtection="0"/>
    <xf numFmtId="0" fontId="40" fillId="38" borderId="0" applyNumberFormat="0" applyBorder="0" applyAlignment="0" applyProtection="0">
      <alignment vertical="center"/>
    </xf>
    <xf numFmtId="202" fontId="10" fillId="0" borderId="0" applyFont="0" applyFill="0" applyBorder="0" applyAlignment="0" applyProtection="0"/>
    <xf numFmtId="182" fontId="53" fillId="0" borderId="0" applyFont="0" applyFill="0" applyBorder="0" applyAlignment="0" applyProtection="0"/>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50" fillId="3" borderId="0" applyNumberFormat="0" applyBorder="0" applyAlignment="0" applyProtection="0"/>
    <xf numFmtId="9" fontId="18" fillId="0" borderId="0" applyFont="0" applyFill="0" applyBorder="0" applyAlignment="0" applyProtection="0">
      <alignment vertical="center"/>
    </xf>
    <xf numFmtId="190" fontId="10" fillId="0" borderId="0" applyFont="0" applyFill="0" applyBorder="0" applyAlignment="0" applyProtection="0"/>
    <xf numFmtId="0" fontId="10" fillId="0" borderId="10" applyNumberFormat="0" applyFill="0" applyProtection="0">
      <alignment horizontal="right"/>
    </xf>
    <xf numFmtId="0" fontId="43" fillId="9" borderId="0" applyNumberFormat="0" applyBorder="0" applyAlignment="0" applyProtection="0">
      <alignment vertical="center"/>
    </xf>
    <xf numFmtId="0" fontId="45" fillId="0" borderId="11" applyNumberFormat="0" applyFill="0" applyAlignment="0" applyProtection="0">
      <alignment vertical="center"/>
    </xf>
    <xf numFmtId="0" fontId="49" fillId="0" borderId="0"/>
    <xf numFmtId="0" fontId="67" fillId="0" borderId="11" applyNumberFormat="0" applyFill="0" applyAlignment="0" applyProtection="0">
      <alignment vertical="center"/>
    </xf>
    <xf numFmtId="0" fontId="67" fillId="0" borderId="11" applyNumberFormat="0" applyFill="0" applyAlignment="0" applyProtection="0">
      <alignment vertical="center"/>
    </xf>
    <xf numFmtId="0" fontId="76" fillId="0" borderId="16" applyNumberFormat="0" applyFill="0" applyAlignment="0" applyProtection="0">
      <alignment vertical="center"/>
    </xf>
    <xf numFmtId="0" fontId="43" fillId="9" borderId="0" applyNumberFormat="0" applyBorder="0" applyAlignment="0" applyProtection="0">
      <alignment vertical="center"/>
    </xf>
    <xf numFmtId="0" fontId="60" fillId="0" borderId="16" applyNumberFormat="0" applyFill="0" applyAlignment="0" applyProtection="0">
      <alignment vertical="center"/>
    </xf>
    <xf numFmtId="0" fontId="60" fillId="0" borderId="16" applyNumberFormat="0" applyFill="0" applyAlignment="0" applyProtection="0">
      <alignment vertical="center"/>
    </xf>
    <xf numFmtId="0" fontId="43" fillId="9" borderId="0" applyNumberFormat="0" applyBorder="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11" fillId="3" borderId="0" applyNumberFormat="0" applyBorder="0" applyAlignment="0" applyProtection="0">
      <alignment vertical="center"/>
    </xf>
    <xf numFmtId="0" fontId="46" fillId="38" borderId="0" applyNumberFormat="0" applyBorder="0" applyAlignment="0" applyProtection="0">
      <alignment vertical="center"/>
    </xf>
    <xf numFmtId="0" fontId="41" fillId="9" borderId="0" applyNumberFormat="0" applyBorder="0" applyAlignment="0" applyProtection="0">
      <alignment vertical="center"/>
    </xf>
    <xf numFmtId="43" fontId="18" fillId="0" borderId="0" applyFont="0" applyFill="0" applyBorder="0" applyAlignment="0" applyProtection="0">
      <alignment vertical="center"/>
    </xf>
    <xf numFmtId="0" fontId="47" fillId="0" borderId="0" applyNumberFormat="0" applyFill="0" applyBorder="0" applyAlignment="0" applyProtection="0">
      <alignment vertical="center"/>
    </xf>
    <xf numFmtId="0" fontId="40" fillId="38" borderId="0" applyNumberFormat="0" applyBorder="0" applyAlignment="0" applyProtection="0">
      <alignment vertical="center"/>
    </xf>
    <xf numFmtId="0" fontId="43" fillId="9" borderId="0" applyNumberFormat="0" applyBorder="0" applyAlignment="0" applyProtection="0">
      <alignment vertical="center"/>
    </xf>
    <xf numFmtId="0" fontId="47" fillId="0" borderId="0" applyNumberFormat="0" applyFill="0" applyBorder="0" applyAlignment="0" applyProtection="0">
      <alignment vertical="center"/>
    </xf>
    <xf numFmtId="0" fontId="71" fillId="0" borderId="0" applyNumberFormat="0" applyFill="0" applyBorder="0" applyAlignment="0" applyProtection="0">
      <alignment vertical="center"/>
    </xf>
    <xf numFmtId="43" fontId="0" fillId="0" borderId="0" applyFont="0" applyFill="0" applyBorder="0" applyAlignment="0" applyProtection="0"/>
    <xf numFmtId="0" fontId="71" fillId="0" borderId="0" applyNumberFormat="0" applyFill="0" applyBorder="0" applyAlignment="0" applyProtection="0">
      <alignment vertical="center"/>
    </xf>
    <xf numFmtId="0" fontId="46" fillId="38" borderId="0" applyNumberFormat="0" applyBorder="0" applyAlignment="0" applyProtection="0">
      <alignment vertical="center"/>
    </xf>
    <xf numFmtId="0" fontId="42" fillId="0" borderId="0" applyNumberFormat="0" applyFill="0" applyBorder="0" applyAlignment="0" applyProtection="0">
      <alignment vertical="center"/>
    </xf>
    <xf numFmtId="0" fontId="11" fillId="3"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9" fillId="30" borderId="0" applyNumberFormat="0" applyBorder="0" applyAlignment="0" applyProtection="0">
      <alignment vertical="center"/>
    </xf>
    <xf numFmtId="0" fontId="41" fillId="9" borderId="0" applyNumberFormat="0" applyBorder="0" applyAlignment="0" applyProtection="0">
      <alignment vertical="center"/>
    </xf>
    <xf numFmtId="0" fontId="20" fillId="3" borderId="0" applyNumberFormat="0" applyBorder="0" applyAlignment="0" applyProtection="0">
      <alignment vertical="center"/>
    </xf>
    <xf numFmtId="0" fontId="50" fillId="30" borderId="0" applyNumberFormat="0" applyBorder="0" applyAlignment="0" applyProtection="0">
      <alignment vertical="center"/>
    </xf>
    <xf numFmtId="0" fontId="88" fillId="0" borderId="10" applyNumberFormat="0" applyFill="0" applyProtection="0">
      <alignment horizontal="center"/>
    </xf>
    <xf numFmtId="0" fontId="43" fillId="9" borderId="0" applyNumberFormat="0" applyBorder="0" applyAlignment="0" applyProtection="0">
      <alignment vertical="center"/>
    </xf>
    <xf numFmtId="0" fontId="44" fillId="0" borderId="0" applyNumberFormat="0" applyFill="0" applyBorder="0" applyAlignment="0" applyProtection="0"/>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9" fillId="0" borderId="0"/>
    <xf numFmtId="0" fontId="49" fillId="0" borderId="0"/>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90" fillId="3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20" fillId="3"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6" fillId="38" borderId="0" applyNumberFormat="0" applyBorder="0" applyAlignment="0" applyProtection="0">
      <alignment vertical="center"/>
    </xf>
    <xf numFmtId="0" fontId="43" fillId="9" borderId="0" applyNumberFormat="0" applyBorder="0" applyAlignment="0" applyProtection="0">
      <alignment vertical="center"/>
    </xf>
    <xf numFmtId="0" fontId="40" fillId="38" borderId="0" applyNumberFormat="0" applyBorder="0" applyAlignment="0" applyProtection="0">
      <alignment vertical="center"/>
    </xf>
    <xf numFmtId="0" fontId="43"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20" fillId="3" borderId="0" applyNumberFormat="0" applyBorder="0" applyAlignment="0" applyProtection="0">
      <alignment vertical="center"/>
    </xf>
    <xf numFmtId="0" fontId="41"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6" fillId="38"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38" borderId="0" applyNumberFormat="0" applyBorder="0" applyAlignment="0" applyProtection="0">
      <alignment vertical="center"/>
    </xf>
    <xf numFmtId="0" fontId="40" fillId="38"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6" fillId="38" borderId="0" applyNumberFormat="0" applyBorder="0" applyAlignment="0" applyProtection="0">
      <alignment vertical="center"/>
    </xf>
    <xf numFmtId="1" fontId="10" fillId="0" borderId="22" applyFill="0" applyProtection="0">
      <alignment horizont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38"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0" fillId="0" borderId="0"/>
    <xf numFmtId="0" fontId="40" fillId="38" borderId="0" applyNumberFormat="0" applyBorder="0" applyAlignment="0" applyProtection="0">
      <alignment vertical="center"/>
    </xf>
    <xf numFmtId="0" fontId="46" fillId="38" borderId="0" applyNumberFormat="0" applyBorder="0" applyAlignment="0" applyProtection="0">
      <alignment vertical="center"/>
    </xf>
    <xf numFmtId="0" fontId="11" fillId="3" borderId="0" applyNumberFormat="0" applyBorder="0" applyAlignment="0" applyProtection="0">
      <alignment vertical="center"/>
    </xf>
    <xf numFmtId="0" fontId="46" fillId="38"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40" fillId="9" borderId="0" applyNumberFormat="0" applyBorder="0" applyAlignment="0" applyProtection="0">
      <alignment vertical="center"/>
    </xf>
    <xf numFmtId="0" fontId="40" fillId="38"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90" fillId="30" borderId="0" applyNumberFormat="0" applyBorder="0" applyAlignment="0" applyProtection="0">
      <alignment vertical="center"/>
    </xf>
    <xf numFmtId="0" fontId="40" fillId="38" borderId="0" applyNumberFormat="0" applyBorder="0" applyAlignment="0" applyProtection="0">
      <alignment vertical="center"/>
    </xf>
    <xf numFmtId="0" fontId="50" fillId="3" borderId="0" applyNumberFormat="0" applyBorder="0" applyAlignment="0" applyProtection="0"/>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6" fillId="38" borderId="0" applyNumberFormat="0" applyBorder="0" applyAlignment="0" applyProtection="0">
      <alignment vertical="center"/>
    </xf>
    <xf numFmtId="0" fontId="79"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90" fillId="30"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98" fillId="0" borderId="8" applyNumberFormat="0" applyFill="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20" fillId="3" borderId="0" applyNumberFormat="0" applyBorder="0" applyAlignment="0" applyProtection="0">
      <alignment vertical="center"/>
    </xf>
    <xf numFmtId="0" fontId="40" fillId="38" borderId="0" applyNumberFormat="0" applyBorder="0" applyAlignment="0" applyProtection="0">
      <alignment vertical="center"/>
    </xf>
    <xf numFmtId="0" fontId="83" fillId="0" borderId="22" applyNumberFormat="0" applyFill="0" applyProtection="0">
      <alignment horizontal="left"/>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1" fillId="9"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9" fillId="0" borderId="0"/>
    <xf numFmtId="0" fontId="49" fillId="0" borderId="0"/>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85" fillId="9"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20" fillId="3" borderId="0" applyNumberFormat="0" applyBorder="0" applyAlignment="0" applyProtection="0">
      <alignment vertical="center"/>
    </xf>
    <xf numFmtId="0" fontId="40" fillId="38" borderId="0" applyNumberFormat="0" applyBorder="0" applyAlignment="0" applyProtection="0">
      <alignment vertical="center"/>
    </xf>
    <xf numFmtId="0" fontId="90" fillId="3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20" fillId="3"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9" fillId="0" borderId="0"/>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62" fillId="0" borderId="0" applyNumberFormat="0" applyFill="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9" fillId="0" borderId="0"/>
    <xf numFmtId="0" fontId="49" fillId="0" borderId="0"/>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0" fillId="3"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41" fillId="9"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0" fillId="3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79" fillId="38" borderId="0" applyNumberFormat="0" applyBorder="0" applyAlignment="0" applyProtection="0">
      <alignment vertical="center"/>
    </xf>
    <xf numFmtId="0" fontId="40" fillId="38" borderId="0" applyNumberFormat="0" applyBorder="0" applyAlignment="0" applyProtection="0">
      <alignment vertical="center"/>
    </xf>
    <xf numFmtId="0" fontId="86" fillId="69" borderId="0" applyNumberFormat="0" applyBorder="0" applyAlignment="0" applyProtection="0"/>
    <xf numFmtId="0" fontId="86" fillId="38" borderId="0" applyNumberFormat="0" applyBorder="0" applyAlignment="0" applyProtection="0"/>
    <xf numFmtId="0" fontId="11" fillId="3" borderId="0" applyNumberFormat="0" applyBorder="0" applyAlignment="0" applyProtection="0">
      <alignment vertical="center"/>
    </xf>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50" fillId="30" borderId="0" applyNumberFormat="0" applyBorder="0" applyAlignment="0" applyProtection="0">
      <alignment vertical="center"/>
    </xf>
    <xf numFmtId="0" fontId="86" fillId="38" borderId="0" applyNumberFormat="0" applyBorder="0" applyAlignment="0" applyProtection="0"/>
    <xf numFmtId="0" fontId="86" fillId="38" borderId="0" applyNumberFormat="0" applyBorder="0" applyAlignment="0" applyProtection="0"/>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99" fillId="28" borderId="6" applyNumberFormat="0" applyAlignment="0" applyProtection="0">
      <alignment vertical="center"/>
    </xf>
    <xf numFmtId="0" fontId="43" fillId="38" borderId="0" applyNumberFormat="0" applyBorder="0" applyAlignment="0" applyProtection="0">
      <alignment vertical="center"/>
    </xf>
    <xf numFmtId="0" fontId="11" fillId="30" borderId="0" applyNumberFormat="0" applyBorder="0" applyAlignment="0" applyProtection="0">
      <alignment vertical="center"/>
    </xf>
    <xf numFmtId="0" fontId="11" fillId="3"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79" fillId="38" borderId="0" applyNumberFormat="0" applyBorder="0" applyAlignment="0" applyProtection="0">
      <alignment vertical="center"/>
    </xf>
    <xf numFmtId="0" fontId="79" fillId="38" borderId="0" applyNumberFormat="0" applyBorder="0" applyAlignment="0" applyProtection="0">
      <alignment vertical="center"/>
    </xf>
    <xf numFmtId="0" fontId="22" fillId="73" borderId="0" applyNumberFormat="0" applyBorder="0" applyAlignment="0" applyProtection="0">
      <alignment vertical="center"/>
    </xf>
    <xf numFmtId="0" fontId="79" fillId="38" borderId="0" applyNumberFormat="0" applyBorder="0" applyAlignment="0" applyProtection="0">
      <alignment vertical="center"/>
    </xf>
    <xf numFmtId="0" fontId="79" fillId="38" borderId="0" applyNumberFormat="0" applyBorder="0" applyAlignment="0" applyProtection="0">
      <alignment vertical="center"/>
    </xf>
    <xf numFmtId="0" fontId="79" fillId="38" borderId="0" applyNumberFormat="0" applyBorder="0" applyAlignment="0" applyProtection="0">
      <alignment vertical="center"/>
    </xf>
    <xf numFmtId="0" fontId="86" fillId="38" borderId="0" applyNumberFormat="0" applyBorder="0" applyAlignment="0" applyProtection="0"/>
    <xf numFmtId="0" fontId="79" fillId="38" borderId="0" applyNumberFormat="0" applyBorder="0" applyAlignment="0" applyProtection="0">
      <alignment vertical="center"/>
    </xf>
    <xf numFmtId="0" fontId="79" fillId="38" borderId="0" applyNumberFormat="0" applyBorder="0" applyAlignment="0" applyProtection="0">
      <alignment vertical="center"/>
    </xf>
    <xf numFmtId="0" fontId="20" fillId="3" borderId="0" applyNumberFormat="0" applyBorder="0" applyAlignment="0" applyProtection="0">
      <alignment vertical="center"/>
    </xf>
    <xf numFmtId="0" fontId="40" fillId="38" borderId="0" applyNumberFormat="0" applyBorder="0" applyAlignment="0" applyProtection="0">
      <alignment vertical="center"/>
    </xf>
    <xf numFmtId="0" fontId="79" fillId="38" borderId="0" applyNumberFormat="0" applyBorder="0" applyAlignment="0" applyProtection="0">
      <alignment vertical="center"/>
    </xf>
    <xf numFmtId="0" fontId="79" fillId="38" borderId="0" applyNumberFormat="0" applyBorder="0" applyAlignment="0" applyProtection="0">
      <alignment vertical="center"/>
    </xf>
    <xf numFmtId="0" fontId="79" fillId="38" borderId="0" applyNumberFormat="0" applyBorder="0" applyAlignment="0" applyProtection="0">
      <alignment vertical="center"/>
    </xf>
    <xf numFmtId="0" fontId="79" fillId="38" borderId="0" applyNumberFormat="0" applyBorder="0" applyAlignment="0" applyProtection="0">
      <alignment vertical="center"/>
    </xf>
    <xf numFmtId="0" fontId="79"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79" fillId="38" borderId="0" applyNumberFormat="0" applyBorder="0" applyAlignment="0" applyProtection="0">
      <alignment vertical="center"/>
    </xf>
    <xf numFmtId="0" fontId="79" fillId="38" borderId="0" applyNumberFormat="0" applyBorder="0" applyAlignment="0" applyProtection="0">
      <alignment vertical="center"/>
    </xf>
    <xf numFmtId="0" fontId="79" fillId="38" borderId="0" applyNumberFormat="0" applyBorder="0" applyAlignment="0" applyProtection="0">
      <alignment vertical="center"/>
    </xf>
    <xf numFmtId="0" fontId="40" fillId="38" borderId="0" applyNumberFormat="0" applyBorder="0" applyAlignment="0" applyProtection="0">
      <alignment vertical="center"/>
    </xf>
    <xf numFmtId="0" fontId="79" fillId="38" borderId="0" applyNumberFormat="0" applyBorder="0" applyAlignment="0" applyProtection="0">
      <alignment vertical="center"/>
    </xf>
    <xf numFmtId="0" fontId="79" fillId="38" borderId="0" applyNumberFormat="0" applyBorder="0" applyAlignment="0" applyProtection="0">
      <alignment vertical="center"/>
    </xf>
    <xf numFmtId="0" fontId="79" fillId="38" borderId="0" applyNumberFormat="0" applyBorder="0" applyAlignment="0" applyProtection="0">
      <alignment vertical="center"/>
    </xf>
    <xf numFmtId="0" fontId="11" fillId="3" borderId="0" applyNumberFormat="0" applyBorder="0" applyAlignment="0" applyProtection="0">
      <alignment vertical="center"/>
    </xf>
    <xf numFmtId="0" fontId="85" fillId="9" borderId="0" applyNumberFormat="0" applyBorder="0" applyAlignment="0" applyProtection="0">
      <alignment vertical="center"/>
    </xf>
    <xf numFmtId="0" fontId="11" fillId="3" borderId="0" applyNumberFormat="0" applyBorder="0" applyAlignment="0" applyProtection="0">
      <alignment vertical="center"/>
    </xf>
    <xf numFmtId="0" fontId="85" fillId="9" borderId="0" applyNumberFormat="0" applyBorder="0" applyAlignment="0" applyProtection="0">
      <alignment vertical="center"/>
    </xf>
    <xf numFmtId="0" fontId="11" fillId="30" borderId="0" applyNumberFormat="0" applyBorder="0" applyAlignment="0" applyProtection="0">
      <alignment vertical="center"/>
    </xf>
    <xf numFmtId="0" fontId="11" fillId="3" borderId="0" applyNumberFormat="0" applyBorder="0" applyAlignment="0" applyProtection="0">
      <alignment vertical="center"/>
    </xf>
    <xf numFmtId="0" fontId="85" fillId="9" borderId="0" applyNumberFormat="0" applyBorder="0" applyAlignment="0" applyProtection="0">
      <alignment vertical="center"/>
    </xf>
    <xf numFmtId="0" fontId="11" fillId="3" borderId="0" applyNumberFormat="0" applyBorder="0" applyAlignment="0" applyProtection="0">
      <alignment vertical="center"/>
    </xf>
    <xf numFmtId="0" fontId="85" fillId="9" borderId="0" applyNumberFormat="0" applyBorder="0" applyAlignment="0" applyProtection="0">
      <alignment vertical="center"/>
    </xf>
    <xf numFmtId="0" fontId="50" fillId="3" borderId="0" applyNumberFormat="0" applyBorder="0" applyAlignment="0" applyProtection="0"/>
    <xf numFmtId="0" fontId="11" fillId="3" borderId="0" applyNumberFormat="0" applyBorder="0" applyAlignment="0" applyProtection="0">
      <alignment vertical="center"/>
    </xf>
    <xf numFmtId="0" fontId="85" fillId="9"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85" fillId="9" borderId="0" applyNumberFormat="0" applyBorder="0" applyAlignment="0" applyProtection="0">
      <alignment vertical="center"/>
    </xf>
    <xf numFmtId="0" fontId="11" fillId="3" borderId="0" applyNumberFormat="0" applyBorder="0" applyAlignment="0" applyProtection="0">
      <alignment vertical="center"/>
    </xf>
    <xf numFmtId="0" fontId="85" fillId="9" borderId="0" applyNumberFormat="0" applyBorder="0" applyAlignment="0" applyProtection="0">
      <alignment vertical="center"/>
    </xf>
    <xf numFmtId="0" fontId="86" fillId="69"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86" fillId="69" borderId="0" applyNumberFormat="0" applyBorder="0" applyAlignment="0" applyProtection="0"/>
    <xf numFmtId="0" fontId="11" fillId="3" borderId="0" applyNumberFormat="0" applyBorder="0" applyAlignment="0" applyProtection="0">
      <alignment vertical="center"/>
    </xf>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41" fillId="9" borderId="0" applyNumberFormat="0" applyBorder="0" applyAlignment="0" applyProtection="0">
      <alignment vertical="center"/>
    </xf>
    <xf numFmtId="0" fontId="86" fillId="38" borderId="0" applyNumberFormat="0" applyBorder="0" applyAlignment="0" applyProtection="0"/>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86" fillId="69" borderId="0" applyNumberFormat="0" applyBorder="0" applyAlignment="0" applyProtection="0"/>
    <xf numFmtId="0" fontId="86" fillId="38" borderId="0" applyNumberFormat="0" applyBorder="0" applyAlignment="0" applyProtection="0"/>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85" fillId="9" borderId="0" applyNumberFormat="0" applyBorder="0" applyAlignment="0" applyProtection="0">
      <alignment vertical="center"/>
    </xf>
    <xf numFmtId="0" fontId="50" fillId="3" borderId="0" applyNumberFormat="0" applyBorder="0" applyAlignment="0" applyProtection="0"/>
    <xf numFmtId="0" fontId="85" fillId="9" borderId="0" applyNumberFormat="0" applyBorder="0" applyAlignment="0" applyProtection="0">
      <alignment vertical="center"/>
    </xf>
    <xf numFmtId="0" fontId="85" fillId="9" borderId="0" applyNumberFormat="0" applyBorder="0" applyAlignment="0" applyProtection="0">
      <alignment vertical="center"/>
    </xf>
    <xf numFmtId="0" fontId="41" fillId="9" borderId="0" applyNumberFormat="0" applyBorder="0" applyAlignment="0" applyProtection="0">
      <alignment vertical="center"/>
    </xf>
    <xf numFmtId="0" fontId="85" fillId="9" borderId="0" applyNumberFormat="0" applyBorder="0" applyAlignment="0" applyProtection="0">
      <alignment vertical="center"/>
    </xf>
    <xf numFmtId="0" fontId="85" fillId="9" borderId="0" applyNumberFormat="0" applyBorder="0" applyAlignment="0" applyProtection="0">
      <alignment vertical="center"/>
    </xf>
    <xf numFmtId="0" fontId="85" fillId="9" borderId="0" applyNumberFormat="0" applyBorder="0" applyAlignment="0" applyProtection="0">
      <alignment vertical="center"/>
    </xf>
    <xf numFmtId="0" fontId="43" fillId="9" borderId="0" applyNumberFormat="0" applyBorder="0" applyAlignment="0" applyProtection="0">
      <alignment vertical="center"/>
    </xf>
    <xf numFmtId="0" fontId="85" fillId="9"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85" fillId="9" borderId="0" applyNumberFormat="0" applyBorder="0" applyAlignment="0" applyProtection="0">
      <alignment vertical="center"/>
    </xf>
    <xf numFmtId="0" fontId="11" fillId="3" borderId="0" applyNumberFormat="0" applyBorder="0" applyAlignment="0" applyProtection="0">
      <alignment vertical="center"/>
    </xf>
    <xf numFmtId="0" fontId="49" fillId="0" borderId="0"/>
    <xf numFmtId="0" fontId="49" fillId="0" borderId="0"/>
    <xf numFmtId="0" fontId="85" fillId="9" borderId="0" applyNumberFormat="0" applyBorder="0" applyAlignment="0" applyProtection="0">
      <alignment vertical="center"/>
    </xf>
    <xf numFmtId="0" fontId="85" fillId="9" borderId="0" applyNumberFormat="0" applyBorder="0" applyAlignment="0" applyProtection="0">
      <alignment vertical="center"/>
    </xf>
    <xf numFmtId="0" fontId="85" fillId="9" borderId="0" applyNumberFormat="0" applyBorder="0" applyAlignment="0" applyProtection="0">
      <alignment vertical="center"/>
    </xf>
    <xf numFmtId="0" fontId="85" fillId="9" borderId="0" applyNumberFormat="0" applyBorder="0" applyAlignment="0" applyProtection="0">
      <alignment vertical="center"/>
    </xf>
    <xf numFmtId="0" fontId="11" fillId="3" borderId="0" applyNumberFormat="0" applyBorder="0" applyAlignment="0" applyProtection="0">
      <alignment vertical="center"/>
    </xf>
    <xf numFmtId="0" fontId="85"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0" fillId="38"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1" fillId="9" borderId="0" applyNumberFormat="0" applyBorder="0" applyAlignment="0" applyProtection="0">
      <alignment vertical="center"/>
    </xf>
    <xf numFmtId="0" fontId="95" fillId="0" borderId="0" applyNumberFormat="0" applyFill="0" applyBorder="0" applyAlignment="0" applyProtection="0">
      <alignment vertical="center"/>
    </xf>
    <xf numFmtId="0" fontId="40" fillId="38" borderId="0" applyNumberFormat="0" applyBorder="0" applyAlignment="0" applyProtection="0">
      <alignment vertical="center"/>
    </xf>
    <xf numFmtId="0" fontId="41" fillId="9" borderId="0" applyNumberFormat="0" applyBorder="0" applyAlignment="0" applyProtection="0">
      <alignment vertical="center"/>
    </xf>
    <xf numFmtId="0" fontId="95" fillId="0" borderId="0" applyNumberFormat="0" applyFill="0" applyBorder="0" applyAlignment="0" applyProtection="0">
      <alignment vertical="center"/>
    </xf>
    <xf numFmtId="0" fontId="41"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11" fillId="30"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50" fillId="3" borderId="0" applyNumberFormat="0" applyBorder="0" applyAlignment="0" applyProtection="0"/>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86" fillId="38" borderId="0" applyNumberFormat="0" applyBorder="0" applyAlignment="0" applyProtection="0"/>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0" fillId="0" borderId="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50" fillId="3" borderId="0" applyNumberFormat="0" applyBorder="0" applyAlignment="0" applyProtection="0"/>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94" fillId="28" borderId="12" applyNumberFormat="0" applyAlignment="0" applyProtection="0">
      <alignment vertical="center"/>
    </xf>
    <xf numFmtId="0" fontId="20" fillId="3"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79" fillId="38"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0" fillId="0" borderId="0"/>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0" fillId="30" borderId="0" applyNumberFormat="0" applyBorder="0" applyAlignment="0" applyProtection="0">
      <alignment vertical="center"/>
    </xf>
    <xf numFmtId="0" fontId="40" fillId="9" borderId="0" applyNumberFormat="0" applyBorder="0" applyAlignment="0" applyProtection="0">
      <alignment vertical="center"/>
    </xf>
    <xf numFmtId="0" fontId="100" fillId="12" borderId="12" applyNumberFormat="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86" fillId="69"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11" fillId="3" borderId="0" applyNumberFormat="0" applyBorder="0" applyAlignment="0" applyProtection="0">
      <alignment vertical="center"/>
    </xf>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90" fillId="30"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73" fillId="0" borderId="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93" fillId="3" borderId="0" applyNumberFormat="0" applyBorder="0" applyAlignment="0" applyProtection="0">
      <alignment vertical="center"/>
    </xf>
    <xf numFmtId="0" fontId="11" fillId="3" borderId="0" applyNumberFormat="0" applyBorder="0" applyAlignment="0" applyProtection="0">
      <alignment vertical="center"/>
    </xf>
    <xf numFmtId="0" fontId="46" fillId="38" borderId="0" applyNumberFormat="0" applyBorder="0" applyAlignment="0" applyProtection="0">
      <alignment vertical="center"/>
    </xf>
    <xf numFmtId="0" fontId="90" fillId="30" borderId="0" applyNumberFormat="0" applyBorder="0" applyAlignment="0" applyProtection="0">
      <alignment vertical="center"/>
    </xf>
    <xf numFmtId="0" fontId="11" fillId="3"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199" fontId="10" fillId="0" borderId="22" applyFill="0" applyProtection="0">
      <alignment horizontal="right"/>
    </xf>
    <xf numFmtId="0" fontId="40" fillId="38" borderId="0" applyNumberFormat="0" applyBorder="0" applyAlignment="0" applyProtection="0">
      <alignment vertical="center"/>
    </xf>
    <xf numFmtId="0" fontId="14" fillId="0" borderId="0"/>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11" fillId="3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9" fillId="0" borderId="0"/>
    <xf numFmtId="0" fontId="49" fillId="0" borderId="0"/>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101" fillId="0" borderId="27" applyNumberFormat="0" applyFill="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0" fillId="30"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20" fillId="3"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9" fillId="0" borderId="0"/>
    <xf numFmtId="0" fontId="49" fillId="0" borderId="0"/>
    <xf numFmtId="0" fontId="40" fillId="38" borderId="0" applyNumberFormat="0" applyBorder="0" applyAlignment="0" applyProtection="0">
      <alignment vertical="center"/>
    </xf>
    <xf numFmtId="0" fontId="49" fillId="0" borderId="0"/>
    <xf numFmtId="0" fontId="49" fillId="0" borderId="0"/>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11" fillId="3"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98" fillId="0" borderId="8" applyNumberFormat="0" applyFill="0" applyAlignment="0" applyProtection="0">
      <alignment vertical="center"/>
    </xf>
    <xf numFmtId="0" fontId="90" fillId="30" borderId="0" applyNumberFormat="0" applyBorder="0" applyAlignment="0" applyProtection="0">
      <alignment vertical="center"/>
    </xf>
    <xf numFmtId="0" fontId="40" fillId="38" borderId="0" applyNumberFormat="0" applyBorder="0" applyAlignment="0" applyProtection="0">
      <alignment vertical="center"/>
    </xf>
    <xf numFmtId="41" fontId="10" fillId="0" borderId="0" applyFont="0" applyFill="0" applyBorder="0" applyAlignment="0" applyProtection="0"/>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20" fillId="3" borderId="0" applyNumberFormat="0" applyBorder="0" applyAlignment="0" applyProtection="0">
      <alignment vertical="center"/>
    </xf>
    <xf numFmtId="0" fontId="40" fillId="38" borderId="0" applyNumberFormat="0" applyBorder="0" applyAlignment="0" applyProtection="0">
      <alignment vertical="center"/>
    </xf>
    <xf numFmtId="0" fontId="49" fillId="53" borderId="24" applyNumberFormat="0" applyFont="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0" fillId="3"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20" fillId="3" borderId="0" applyNumberFormat="0" applyBorder="0" applyAlignment="0" applyProtection="0">
      <alignment vertical="center"/>
    </xf>
    <xf numFmtId="0" fontId="46" fillId="38" borderId="0" applyNumberFormat="0" applyBorder="0" applyAlignment="0" applyProtection="0">
      <alignment vertical="center"/>
    </xf>
    <xf numFmtId="0" fontId="11" fillId="3"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20" fillId="3"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50" fillId="30"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206" fontId="53" fillId="0" borderId="0" applyFont="0" applyFill="0" applyBorder="0" applyAlignment="0" applyProtection="0"/>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9" fillId="0" borderId="0"/>
    <xf numFmtId="0" fontId="49" fillId="0" borderId="0"/>
    <xf numFmtId="0" fontId="40" fillId="38"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98" fillId="0" borderId="8" applyNumberFormat="0" applyFill="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11" fillId="3" borderId="0" applyNumberFormat="0" applyBorder="0" applyAlignment="0" applyProtection="0">
      <alignment vertical="center"/>
    </xf>
    <xf numFmtId="0" fontId="40" fillId="9" borderId="0" applyNumberFormat="0" applyBorder="0" applyAlignment="0" applyProtection="0">
      <alignment vertical="center"/>
    </xf>
    <xf numFmtId="0" fontId="11" fillId="3"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100" fillId="12" borderId="12" applyNumberFormat="0" applyAlignment="0" applyProtection="0">
      <alignment vertical="center"/>
    </xf>
    <xf numFmtId="0" fontId="18" fillId="0" borderId="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20" fillId="3"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93" fillId="3" borderId="0" applyNumberFormat="0" applyBorder="0" applyAlignment="0" applyProtection="0">
      <alignment vertical="center"/>
    </xf>
    <xf numFmtId="0" fontId="40" fillId="38" borderId="0" applyNumberFormat="0" applyBorder="0" applyAlignment="0" applyProtection="0">
      <alignment vertical="center"/>
    </xf>
    <xf numFmtId="0" fontId="49" fillId="0" borderId="0"/>
    <xf numFmtId="0" fontId="49" fillId="0" borderId="0"/>
    <xf numFmtId="0" fontId="40" fillId="38" borderId="0" applyNumberFormat="0" applyBorder="0" applyAlignment="0" applyProtection="0">
      <alignment vertical="center"/>
    </xf>
    <xf numFmtId="0" fontId="50" fillId="30" borderId="0" applyNumberFormat="0" applyBorder="0" applyAlignment="0" applyProtection="0">
      <alignment vertical="center"/>
    </xf>
    <xf numFmtId="0" fontId="40" fillId="38" borderId="0" applyNumberFormat="0" applyBorder="0" applyAlignment="0" applyProtection="0">
      <alignment vertical="center"/>
    </xf>
    <xf numFmtId="0" fontId="50" fillId="30"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90" fillId="3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90" fillId="30" borderId="0" applyNumberFormat="0" applyBorder="0" applyAlignment="0" applyProtection="0">
      <alignment vertical="center"/>
    </xf>
    <xf numFmtId="0" fontId="40" fillId="38" borderId="0" applyNumberFormat="0" applyBorder="0" applyAlignment="0" applyProtection="0">
      <alignment vertical="center"/>
    </xf>
    <xf numFmtId="0" fontId="50" fillId="3"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6" fillId="38" borderId="0" applyNumberFormat="0" applyBorder="0" applyAlignment="0" applyProtection="0">
      <alignment vertical="center"/>
    </xf>
    <xf numFmtId="0" fontId="62" fillId="0" borderId="0" applyNumberFormat="0" applyFill="0" applyBorder="0" applyAlignment="0" applyProtection="0">
      <alignment vertical="center"/>
    </xf>
    <xf numFmtId="0" fontId="20" fillId="3"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11" fillId="3" borderId="0" applyNumberFormat="0" applyBorder="0" applyAlignment="0" applyProtection="0">
      <alignment vertical="center"/>
    </xf>
    <xf numFmtId="0" fontId="46"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11" fillId="3"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90" fillId="3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1" fillId="9" borderId="0" applyNumberFormat="0" applyBorder="0" applyAlignment="0" applyProtection="0">
      <alignment vertical="center"/>
    </xf>
    <xf numFmtId="43" fontId="7" fillId="0" borderId="0" applyFont="0" applyFill="0" applyBorder="0" applyAlignment="0" applyProtection="0"/>
    <xf numFmtId="0" fontId="41" fillId="9" borderId="0" applyNumberFormat="0" applyBorder="0" applyAlignment="0" applyProtection="0">
      <alignment vertical="center"/>
    </xf>
    <xf numFmtId="0" fontId="11" fillId="3" borderId="0" applyNumberFormat="0" applyBorder="0" applyAlignment="0" applyProtection="0">
      <alignment vertical="center"/>
    </xf>
    <xf numFmtId="0" fontId="50" fillId="3" borderId="0" applyNumberFormat="0" applyBorder="0" applyAlignment="0" applyProtection="0"/>
    <xf numFmtId="0" fontId="41" fillId="9" borderId="0" applyNumberFormat="0" applyBorder="0" applyAlignment="0" applyProtection="0">
      <alignment vertical="center"/>
    </xf>
    <xf numFmtId="0" fontId="41" fillId="9" borderId="0" applyNumberFormat="0" applyBorder="0" applyAlignment="0" applyProtection="0">
      <alignment vertical="center"/>
    </xf>
    <xf numFmtId="194" fontId="3" fillId="0" borderId="1">
      <alignment vertical="center"/>
      <protection locked="0"/>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11" fillId="3" borderId="0" applyNumberFormat="0" applyBorder="0" applyAlignment="0" applyProtection="0">
      <alignment vertical="center"/>
    </xf>
    <xf numFmtId="0" fontId="46" fillId="38" borderId="0" applyNumberFormat="0" applyBorder="0" applyAlignment="0" applyProtection="0">
      <alignment vertical="center"/>
    </xf>
    <xf numFmtId="0" fontId="11" fillId="3" borderId="0" applyNumberFormat="0" applyBorder="0" applyAlignment="0" applyProtection="0">
      <alignment vertical="center"/>
    </xf>
    <xf numFmtId="0" fontId="46" fillId="3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46" fillId="38" borderId="0" applyNumberFormat="0" applyBorder="0" applyAlignment="0" applyProtection="0">
      <alignment vertical="center"/>
    </xf>
    <xf numFmtId="0" fontId="11" fillId="3" borderId="0" applyNumberFormat="0" applyBorder="0" applyAlignment="0" applyProtection="0">
      <alignment vertical="center"/>
    </xf>
    <xf numFmtId="0" fontId="46" fillId="38" borderId="0" applyNumberFormat="0" applyBorder="0" applyAlignment="0" applyProtection="0">
      <alignment vertical="center"/>
    </xf>
    <xf numFmtId="0" fontId="11" fillId="3" borderId="0" applyNumberFormat="0" applyBorder="0" applyAlignment="0" applyProtection="0">
      <alignment vertical="center"/>
    </xf>
    <xf numFmtId="0" fontId="46" fillId="38" borderId="0" applyNumberFormat="0" applyBorder="0" applyAlignment="0" applyProtection="0">
      <alignment vertical="center"/>
    </xf>
    <xf numFmtId="0" fontId="11" fillId="3" borderId="0" applyNumberFormat="0" applyBorder="0" applyAlignment="0" applyProtection="0">
      <alignment vertical="center"/>
    </xf>
    <xf numFmtId="0" fontId="46" fillId="38" borderId="0" applyNumberFormat="0" applyBorder="0" applyAlignment="0" applyProtection="0">
      <alignment vertical="center"/>
    </xf>
    <xf numFmtId="0" fontId="11" fillId="3" borderId="0" applyNumberFormat="0" applyBorder="0" applyAlignment="0" applyProtection="0">
      <alignment vertical="center"/>
    </xf>
    <xf numFmtId="0" fontId="46" fillId="38" borderId="0" applyNumberFormat="0" applyBorder="0" applyAlignment="0" applyProtection="0">
      <alignment vertical="center"/>
    </xf>
    <xf numFmtId="0" fontId="49" fillId="0" borderId="0"/>
    <xf numFmtId="0" fontId="49" fillId="0" borderId="0"/>
    <xf numFmtId="0" fontId="49" fillId="0" borderId="0"/>
    <xf numFmtId="0" fontId="11" fillId="3" borderId="0" applyNumberFormat="0" applyBorder="0" applyAlignment="0" applyProtection="0">
      <alignment vertical="center"/>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02" fillId="44" borderId="25" applyNumberFormat="0" applyAlignment="0" applyProtection="0">
      <alignment vertical="center"/>
    </xf>
    <xf numFmtId="0" fontId="49" fillId="0" borderId="0"/>
    <xf numFmtId="0" fontId="49" fillId="0" borderId="0"/>
    <xf numFmtId="0" fontId="102" fillId="44" borderId="25" applyNumberFormat="0" applyAlignment="0" applyProtection="0">
      <alignment vertical="center"/>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1" fillId="3" borderId="0" applyNumberFormat="0" applyBorder="0" applyAlignment="0" applyProtection="0">
      <alignment vertical="center"/>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1" fillId="3" borderId="0" applyNumberFormat="0" applyBorder="0" applyAlignment="0" applyProtection="0">
      <alignment vertical="center"/>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3" fillId="0" borderId="0">
      <alignment vertical="center"/>
    </xf>
    <xf numFmtId="0" fontId="104" fillId="0" borderId="0">
      <alignment vertical="center"/>
    </xf>
    <xf numFmtId="0" fontId="104" fillId="0" borderId="0">
      <alignment vertical="center"/>
    </xf>
    <xf numFmtId="0" fontId="49" fillId="0" borderId="0"/>
    <xf numFmtId="0" fontId="49" fillId="0" borderId="0"/>
    <xf numFmtId="0" fontId="49" fillId="0" borderId="0"/>
    <xf numFmtId="0" fontId="49" fillId="0" borderId="0"/>
    <xf numFmtId="0" fontId="49" fillId="0" borderId="0"/>
    <xf numFmtId="0" fontId="49" fillId="0" borderId="0"/>
    <xf numFmtId="0" fontId="0" fillId="0" borderId="0">
      <alignment vertical="center"/>
    </xf>
    <xf numFmtId="0" fontId="15" fillId="72" borderId="0" applyNumberFormat="0" applyBorder="0" applyAlignment="0" applyProtection="0">
      <alignment vertical="center"/>
    </xf>
    <xf numFmtId="0" fontId="73" fillId="0" borderId="0">
      <alignment vertical="center"/>
    </xf>
    <xf numFmtId="0" fontId="90" fillId="30" borderId="0" applyNumberFormat="0" applyBorder="0" applyAlignment="0" applyProtection="0">
      <alignment vertical="center"/>
    </xf>
    <xf numFmtId="0" fontId="0" fillId="0" borderId="0"/>
    <xf numFmtId="0" fontId="0" fillId="0" borderId="0"/>
    <xf numFmtId="0" fontId="0" fillId="0" borderId="0">
      <alignment vertical="center"/>
    </xf>
    <xf numFmtId="0" fontId="17" fillId="0" borderId="0">
      <alignment vertical="center"/>
    </xf>
    <xf numFmtId="0" fontId="0" fillId="0" borderId="0"/>
    <xf numFmtId="0" fontId="0" fillId="0" borderId="0"/>
    <xf numFmtId="0" fontId="0" fillId="0" borderId="0"/>
    <xf numFmtId="0" fontId="50" fillId="30" borderId="0" applyNumberFormat="0" applyBorder="0" applyAlignment="0" applyProtection="0">
      <alignment vertical="center"/>
    </xf>
    <xf numFmtId="0" fontId="0" fillId="0" borderId="0"/>
    <xf numFmtId="0" fontId="51" fillId="12" borderId="12" applyNumberFormat="0" applyAlignment="0" applyProtection="0">
      <alignment vertical="center"/>
    </xf>
    <xf numFmtId="0" fontId="0" fillId="0" borderId="0">
      <alignment vertical="center"/>
    </xf>
    <xf numFmtId="0" fontId="18" fillId="0" borderId="0">
      <alignment vertical="center"/>
    </xf>
    <xf numFmtId="0" fontId="49" fillId="0" borderId="0"/>
    <xf numFmtId="0" fontId="49" fillId="0" borderId="0"/>
    <xf numFmtId="0" fontId="49" fillId="0" borderId="0"/>
    <xf numFmtId="0" fontId="49" fillId="0" borderId="0"/>
    <xf numFmtId="0" fontId="11" fillId="30" borderId="0" applyNumberFormat="0" applyBorder="0" applyAlignment="0" applyProtection="0">
      <alignment vertical="center"/>
    </xf>
    <xf numFmtId="0" fontId="49" fillId="0" borderId="0"/>
    <xf numFmtId="0" fontId="49" fillId="0" borderId="0"/>
    <xf numFmtId="0" fontId="49" fillId="0" borderId="0"/>
    <xf numFmtId="0" fontId="49" fillId="0" borderId="0"/>
    <xf numFmtId="0" fontId="49" fillId="0" borderId="0"/>
    <xf numFmtId="0" fontId="49" fillId="0" borderId="0"/>
    <xf numFmtId="0" fontId="20" fillId="3" borderId="0" applyNumberFormat="0" applyBorder="0" applyAlignment="0" applyProtection="0">
      <alignment vertical="center"/>
    </xf>
    <xf numFmtId="0" fontId="0" fillId="0" borderId="0"/>
    <xf numFmtId="0" fontId="0" fillId="0" borderId="0"/>
    <xf numFmtId="0" fontId="73" fillId="0" borderId="0">
      <alignment vertical="center"/>
    </xf>
    <xf numFmtId="0" fontId="49" fillId="0" borderId="0"/>
    <xf numFmtId="0" fontId="49" fillId="0" borderId="0"/>
    <xf numFmtId="0" fontId="49" fillId="0" borderId="0"/>
    <xf numFmtId="0" fontId="49" fillId="0" borderId="0"/>
    <xf numFmtId="0" fontId="49" fillId="0" borderId="0"/>
    <xf numFmtId="0" fontId="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1" fillId="3" borderId="0" applyNumberFormat="0" applyBorder="0" applyAlignment="0" applyProtection="0">
      <alignment vertical="center"/>
    </xf>
    <xf numFmtId="0" fontId="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0" fillId="0" borderId="0"/>
    <xf numFmtId="0" fontId="49" fillId="0" borderId="0"/>
    <xf numFmtId="0" fontId="49" fillId="0" borderId="0"/>
    <xf numFmtId="0" fontId="49" fillId="0" borderId="0"/>
    <xf numFmtId="0" fontId="49" fillId="0" borderId="0"/>
    <xf numFmtId="0" fontId="49" fillId="0" borderId="0"/>
    <xf numFmtId="0" fontId="49" fillId="0" borderId="0"/>
    <xf numFmtId="0" fontId="0" fillId="0" borderId="0">
      <alignment vertical="center"/>
    </xf>
    <xf numFmtId="0" fontId="49" fillId="0" borderId="0"/>
    <xf numFmtId="0" fontId="49" fillId="0" borderId="0"/>
    <xf numFmtId="0" fontId="49" fillId="0" borderId="0"/>
    <xf numFmtId="0" fontId="49" fillId="0" borderId="0"/>
    <xf numFmtId="0" fontId="11" fillId="3" borderId="0" applyNumberFormat="0" applyBorder="0" applyAlignment="0" applyProtection="0">
      <alignment vertical="center"/>
    </xf>
    <xf numFmtId="0" fontId="49" fillId="0" borderId="0"/>
    <xf numFmtId="0" fontId="49" fillId="0" borderId="0"/>
    <xf numFmtId="0" fontId="49" fillId="0" borderId="0"/>
    <xf numFmtId="0" fontId="90" fillId="30" borderId="0" applyNumberFormat="0" applyBorder="0" applyAlignment="0" applyProtection="0">
      <alignment vertical="center"/>
    </xf>
    <xf numFmtId="0" fontId="49"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49" fillId="0" borderId="0"/>
    <xf numFmtId="0" fontId="0" fillId="0" borderId="0">
      <alignment vertical="center"/>
    </xf>
    <xf numFmtId="0" fontId="0" fillId="0" borderId="0">
      <alignment vertical="center"/>
    </xf>
    <xf numFmtId="0" fontId="105" fillId="0" borderId="0" applyNumberFormat="0" applyFill="0" applyBorder="0" applyAlignment="0" applyProtection="0">
      <alignment vertical="top"/>
      <protection locked="0"/>
    </xf>
    <xf numFmtId="0" fontId="0" fillId="0" borderId="0" applyNumberFormat="0" applyFill="0" applyBorder="0" applyAlignment="0" applyProtection="0"/>
    <xf numFmtId="0" fontId="103" fillId="0" borderId="0" applyNumberFormat="0" applyFill="0" applyBorder="0" applyAlignment="0" applyProtection="0"/>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3" borderId="0" applyNumberFormat="0" applyBorder="0" applyAlignment="0" applyProtection="0">
      <alignment vertical="center"/>
    </xf>
    <xf numFmtId="0" fontId="11" fillId="3" borderId="0" applyNumberFormat="0" applyBorder="0" applyAlignment="0" applyProtection="0">
      <alignment vertical="center"/>
    </xf>
    <xf numFmtId="0" fontId="90" fillId="30"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90" fillId="30"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 borderId="0" applyNumberFormat="0" applyBorder="0" applyAlignment="0" applyProtection="0"/>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 borderId="0" applyNumberFormat="0" applyBorder="0" applyAlignment="0" applyProtection="0">
      <alignment vertical="center"/>
    </xf>
    <xf numFmtId="0" fontId="50"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20" fillId="3" borderId="0" applyNumberFormat="0" applyBorder="0" applyAlignment="0" applyProtection="0">
      <alignment vertical="center"/>
    </xf>
    <xf numFmtId="0" fontId="9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20" fillId="3"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20" fillId="3"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69" fillId="30" borderId="0" applyNumberFormat="0" applyBorder="0" applyAlignment="0" applyProtection="0">
      <alignment vertical="center"/>
    </xf>
    <xf numFmtId="0" fontId="20" fillId="3" borderId="0" applyNumberFormat="0" applyBorder="0" applyAlignment="0" applyProtection="0">
      <alignment vertical="center"/>
    </xf>
    <xf numFmtId="0" fontId="69" fillId="30" borderId="0" applyNumberFormat="0" applyBorder="0" applyAlignment="0" applyProtection="0">
      <alignment vertical="center"/>
    </xf>
    <xf numFmtId="0" fontId="20" fillId="3" borderId="0" applyNumberFormat="0" applyBorder="0" applyAlignment="0" applyProtection="0">
      <alignment vertical="center"/>
    </xf>
    <xf numFmtId="0" fontId="69" fillId="30" borderId="0" applyNumberFormat="0" applyBorder="0" applyAlignment="0" applyProtection="0">
      <alignment vertical="center"/>
    </xf>
    <xf numFmtId="0" fontId="20" fillId="3" borderId="0" applyNumberFormat="0" applyBorder="0" applyAlignment="0" applyProtection="0">
      <alignment vertical="center"/>
    </xf>
    <xf numFmtId="0" fontId="69" fillId="30" borderId="0" applyNumberFormat="0" applyBorder="0" applyAlignment="0" applyProtection="0">
      <alignment vertical="center"/>
    </xf>
    <xf numFmtId="0" fontId="11" fillId="3" borderId="0" applyNumberFormat="0" applyBorder="0" applyAlignment="0" applyProtection="0">
      <alignment vertical="center"/>
    </xf>
    <xf numFmtId="0" fontId="20" fillId="3" borderId="0" applyNumberFormat="0" applyBorder="0" applyAlignment="0" applyProtection="0">
      <alignment vertical="center"/>
    </xf>
    <xf numFmtId="0" fontId="69" fillId="30" borderId="0" applyNumberFormat="0" applyBorder="0" applyAlignment="0" applyProtection="0">
      <alignment vertical="center"/>
    </xf>
    <xf numFmtId="0" fontId="20" fillId="3" borderId="0" applyNumberFormat="0" applyBorder="0" applyAlignment="0" applyProtection="0">
      <alignment vertical="center"/>
    </xf>
    <xf numFmtId="0" fontId="69"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11" fillId="3" borderId="0" applyNumberFormat="0" applyBorder="0" applyAlignment="0" applyProtection="0">
      <alignment vertical="center"/>
    </xf>
    <xf numFmtId="0" fontId="90" fillId="30" borderId="0" applyNumberFormat="0" applyBorder="0" applyAlignment="0" applyProtection="0">
      <alignment vertical="center"/>
    </xf>
    <xf numFmtId="0" fontId="7" fillId="0" borderId="0"/>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1" fillId="3" borderId="0" applyNumberFormat="0" applyBorder="0" applyAlignment="0" applyProtection="0">
      <alignment vertical="center"/>
    </xf>
    <xf numFmtId="0" fontId="20"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90" fillId="30" borderId="0" applyNumberFormat="0" applyBorder="0" applyAlignment="0" applyProtection="0">
      <alignment vertical="center"/>
    </xf>
    <xf numFmtId="0" fontId="11" fillId="3" borderId="0" applyNumberFormat="0" applyBorder="0" applyAlignment="0" applyProtection="0">
      <alignment vertical="center"/>
    </xf>
    <xf numFmtId="0" fontId="90" fillId="30" borderId="0" applyNumberFormat="0" applyBorder="0" applyAlignment="0" applyProtection="0">
      <alignment vertical="center"/>
    </xf>
    <xf numFmtId="0" fontId="11" fillId="3" borderId="0" applyNumberFormat="0" applyBorder="0" applyAlignment="0" applyProtection="0">
      <alignment vertical="center"/>
    </xf>
    <xf numFmtId="0" fontId="90" fillId="30" borderId="0" applyNumberFormat="0" applyBorder="0" applyAlignment="0" applyProtection="0">
      <alignment vertical="center"/>
    </xf>
    <xf numFmtId="0" fontId="11" fillId="3" borderId="0" applyNumberFormat="0" applyBorder="0" applyAlignment="0" applyProtection="0">
      <alignment vertical="center"/>
    </xf>
    <xf numFmtId="0" fontId="90" fillId="30" borderId="0" applyNumberFormat="0" applyBorder="0" applyAlignment="0" applyProtection="0">
      <alignment vertical="center"/>
    </xf>
    <xf numFmtId="0" fontId="11" fillId="3" borderId="0" applyNumberFormat="0" applyBorder="0" applyAlignment="0" applyProtection="0">
      <alignment vertical="center"/>
    </xf>
    <xf numFmtId="0" fontId="90" fillId="30" borderId="0" applyNumberFormat="0" applyBorder="0" applyAlignment="0" applyProtection="0">
      <alignment vertical="center"/>
    </xf>
    <xf numFmtId="0" fontId="11" fillId="3" borderId="0" applyNumberFormat="0" applyBorder="0" applyAlignment="0" applyProtection="0">
      <alignment vertical="center"/>
    </xf>
    <xf numFmtId="0" fontId="90" fillId="30" borderId="0" applyNumberFormat="0" applyBorder="0" applyAlignment="0" applyProtection="0">
      <alignment vertical="center"/>
    </xf>
    <xf numFmtId="0" fontId="11" fillId="3" borderId="0" applyNumberFormat="0" applyBorder="0" applyAlignment="0" applyProtection="0">
      <alignment vertical="center"/>
    </xf>
    <xf numFmtId="0" fontId="90" fillId="30"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90" fillId="30" borderId="0" applyNumberFormat="0" applyBorder="0" applyAlignment="0" applyProtection="0">
      <alignment vertical="center"/>
    </xf>
    <xf numFmtId="0" fontId="93"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0"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6" fillId="2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7" fillId="0" borderId="27" applyNumberFormat="0" applyFill="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50" fillId="70"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90" fillId="3" borderId="0" applyNumberFormat="0" applyBorder="0" applyAlignment="0" applyProtection="0">
      <alignment vertical="center"/>
    </xf>
    <xf numFmtId="0" fontId="93" fillId="3" borderId="0" applyNumberFormat="0" applyBorder="0" applyAlignment="0" applyProtection="0">
      <alignment vertical="center"/>
    </xf>
    <xf numFmtId="0" fontId="90" fillId="3" borderId="0" applyNumberFormat="0" applyBorder="0" applyAlignment="0" applyProtection="0">
      <alignment vertical="center"/>
    </xf>
    <xf numFmtId="0" fontId="90" fillId="3" borderId="0" applyNumberFormat="0" applyBorder="0" applyAlignment="0" applyProtection="0">
      <alignment vertical="center"/>
    </xf>
    <xf numFmtId="0" fontId="11" fillId="3" borderId="0" applyNumberFormat="0" applyBorder="0" applyAlignment="0" applyProtection="0">
      <alignment vertical="center"/>
    </xf>
    <xf numFmtId="0" fontId="90" fillId="3" borderId="0" applyNumberFormat="0" applyBorder="0" applyAlignment="0" applyProtection="0">
      <alignment vertical="center"/>
    </xf>
    <xf numFmtId="0" fontId="90" fillId="3" borderId="0" applyNumberFormat="0" applyBorder="0" applyAlignment="0" applyProtection="0">
      <alignment vertical="center"/>
    </xf>
    <xf numFmtId="0" fontId="90" fillId="3" borderId="0" applyNumberFormat="0" applyBorder="0" applyAlignment="0" applyProtection="0">
      <alignment vertical="center"/>
    </xf>
    <xf numFmtId="0" fontId="90" fillId="3" borderId="0" applyNumberFormat="0" applyBorder="0" applyAlignment="0" applyProtection="0">
      <alignment vertical="center"/>
    </xf>
    <xf numFmtId="0" fontId="9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50"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93" fillId="3" borderId="0" applyNumberFormat="0" applyBorder="0" applyAlignment="0" applyProtection="0">
      <alignment vertical="center"/>
    </xf>
    <xf numFmtId="0" fontId="93" fillId="3" borderId="0" applyNumberFormat="0" applyBorder="0" applyAlignment="0" applyProtection="0">
      <alignment vertical="center"/>
    </xf>
    <xf numFmtId="0" fontId="93" fillId="3" borderId="0" applyNumberFormat="0" applyBorder="0" applyAlignment="0" applyProtection="0">
      <alignment vertical="center"/>
    </xf>
    <xf numFmtId="0" fontId="93" fillId="3" borderId="0" applyNumberFormat="0" applyBorder="0" applyAlignment="0" applyProtection="0">
      <alignment vertical="center"/>
    </xf>
    <xf numFmtId="0" fontId="93" fillId="3" borderId="0" applyNumberFormat="0" applyBorder="0" applyAlignment="0" applyProtection="0">
      <alignment vertical="center"/>
    </xf>
    <xf numFmtId="0" fontId="11" fillId="3" borderId="0" applyNumberFormat="0" applyBorder="0" applyAlignment="0" applyProtection="0">
      <alignment vertical="center"/>
    </xf>
    <xf numFmtId="0" fontId="93" fillId="3" borderId="0" applyNumberFormat="0" applyBorder="0" applyAlignment="0" applyProtection="0">
      <alignment vertical="center"/>
    </xf>
    <xf numFmtId="0" fontId="90" fillId="30" borderId="0" applyNumberFormat="0" applyBorder="0" applyAlignment="0" applyProtection="0">
      <alignment vertical="center"/>
    </xf>
    <xf numFmtId="0" fontId="93" fillId="3" borderId="0" applyNumberFormat="0" applyBorder="0" applyAlignment="0" applyProtection="0">
      <alignment vertical="center"/>
    </xf>
    <xf numFmtId="0" fontId="90" fillId="30" borderId="0" applyNumberFormat="0" applyBorder="0" applyAlignment="0" applyProtection="0">
      <alignment vertical="center"/>
    </xf>
    <xf numFmtId="0" fontId="93" fillId="3" borderId="0" applyNumberFormat="0" applyBorder="0" applyAlignment="0" applyProtection="0">
      <alignment vertical="center"/>
    </xf>
    <xf numFmtId="0" fontId="90" fillId="30" borderId="0" applyNumberFormat="0" applyBorder="0" applyAlignment="0" applyProtection="0">
      <alignment vertical="center"/>
    </xf>
    <xf numFmtId="0" fontId="93" fillId="3" borderId="0" applyNumberFormat="0" applyBorder="0" applyAlignment="0" applyProtection="0">
      <alignment vertical="center"/>
    </xf>
    <xf numFmtId="0" fontId="90" fillId="30" borderId="0" applyNumberFormat="0" applyBorder="0" applyAlignment="0" applyProtection="0">
      <alignment vertical="center"/>
    </xf>
    <xf numFmtId="0" fontId="93" fillId="3" borderId="0" applyNumberFormat="0" applyBorder="0" applyAlignment="0" applyProtection="0">
      <alignment vertical="center"/>
    </xf>
    <xf numFmtId="0" fontId="90" fillId="30" borderId="0" applyNumberFormat="0" applyBorder="0" applyAlignment="0" applyProtection="0">
      <alignment vertical="center"/>
    </xf>
    <xf numFmtId="0" fontId="93" fillId="3" borderId="0" applyNumberFormat="0" applyBorder="0" applyAlignment="0" applyProtection="0">
      <alignment vertical="center"/>
    </xf>
    <xf numFmtId="0" fontId="20" fillId="3" borderId="0" applyNumberFormat="0" applyBorder="0" applyAlignment="0" applyProtection="0">
      <alignment vertical="center"/>
    </xf>
    <xf numFmtId="0" fontId="93" fillId="3" borderId="0" applyNumberFormat="0" applyBorder="0" applyAlignment="0" applyProtection="0">
      <alignment vertical="center"/>
    </xf>
    <xf numFmtId="0" fontId="93" fillId="3" borderId="0" applyNumberFormat="0" applyBorder="0" applyAlignment="0" applyProtection="0">
      <alignment vertical="center"/>
    </xf>
    <xf numFmtId="0" fontId="93" fillId="3" borderId="0" applyNumberFormat="0" applyBorder="0" applyAlignment="0" applyProtection="0">
      <alignment vertical="center"/>
    </xf>
    <xf numFmtId="0" fontId="90" fillId="30" borderId="0" applyNumberFormat="0" applyBorder="0" applyAlignment="0" applyProtection="0">
      <alignment vertical="center"/>
    </xf>
    <xf numFmtId="0" fontId="93" fillId="3" borderId="0" applyNumberFormat="0" applyBorder="0" applyAlignment="0" applyProtection="0">
      <alignment vertical="center"/>
    </xf>
    <xf numFmtId="0" fontId="93" fillId="3" borderId="0" applyNumberFormat="0" applyBorder="0" applyAlignment="0" applyProtection="0">
      <alignment vertical="center"/>
    </xf>
    <xf numFmtId="0" fontId="20" fillId="3" borderId="0" applyNumberFormat="0" applyBorder="0" applyAlignment="0" applyProtection="0">
      <alignment vertical="center"/>
    </xf>
    <xf numFmtId="0" fontId="93" fillId="3" borderId="0" applyNumberFormat="0" applyBorder="0" applyAlignment="0" applyProtection="0">
      <alignment vertical="center"/>
    </xf>
    <xf numFmtId="0" fontId="69" fillId="30" borderId="0" applyNumberFormat="0" applyBorder="0" applyAlignment="0" applyProtection="0">
      <alignment vertical="center"/>
    </xf>
    <xf numFmtId="0" fontId="69" fillId="30" borderId="0" applyNumberFormat="0" applyBorder="0" applyAlignment="0" applyProtection="0">
      <alignment vertical="center"/>
    </xf>
    <xf numFmtId="0" fontId="69" fillId="30" borderId="0" applyNumberFormat="0" applyBorder="0" applyAlignment="0" applyProtection="0">
      <alignment vertical="center"/>
    </xf>
    <xf numFmtId="0" fontId="69" fillId="30" borderId="0" applyNumberFormat="0" applyBorder="0" applyAlignment="0" applyProtection="0">
      <alignment vertical="center"/>
    </xf>
    <xf numFmtId="0" fontId="69" fillId="30" borderId="0" applyNumberFormat="0" applyBorder="0" applyAlignment="0" applyProtection="0">
      <alignment vertical="center"/>
    </xf>
    <xf numFmtId="0" fontId="69" fillId="30" borderId="0" applyNumberFormat="0" applyBorder="0" applyAlignment="0" applyProtection="0">
      <alignment vertical="center"/>
    </xf>
    <xf numFmtId="0" fontId="50" fillId="70" borderId="0" applyNumberFormat="0" applyBorder="0" applyAlignment="0" applyProtection="0"/>
    <xf numFmtId="0" fontId="50" fillId="3" borderId="0" applyNumberFormat="0" applyBorder="0" applyAlignment="0" applyProtection="0"/>
    <xf numFmtId="0" fontId="50" fillId="70"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11" fillId="3" borderId="0" applyNumberFormat="0" applyBorder="0" applyAlignment="0" applyProtection="0">
      <alignment vertical="center"/>
    </xf>
    <xf numFmtId="0" fontId="20" fillId="3" borderId="0" applyNumberFormat="0" applyBorder="0" applyAlignment="0" applyProtection="0">
      <alignment vertical="center"/>
    </xf>
    <xf numFmtId="0" fontId="50" fillId="70" borderId="0" applyNumberFormat="0" applyBorder="0" applyAlignment="0" applyProtection="0"/>
    <xf numFmtId="0" fontId="50" fillId="3" borderId="0" applyNumberFormat="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90" fillId="30" borderId="0" applyNumberFormat="0" applyBorder="0" applyAlignment="0" applyProtection="0">
      <alignment vertical="center"/>
    </xf>
    <xf numFmtId="0" fontId="11" fillId="3" borderId="0" applyNumberFormat="0" applyBorder="0" applyAlignment="0" applyProtection="0">
      <alignment vertical="center"/>
    </xf>
    <xf numFmtId="0" fontId="20" fillId="3" borderId="0" applyNumberFormat="0" applyBorder="0" applyAlignment="0" applyProtection="0">
      <alignment vertical="center"/>
    </xf>
    <xf numFmtId="0" fontId="69" fillId="30" borderId="0" applyNumberFormat="0" applyBorder="0" applyAlignment="0" applyProtection="0">
      <alignment vertical="center"/>
    </xf>
    <xf numFmtId="0" fontId="69" fillId="30" borderId="0" applyNumberFormat="0" applyBorder="0" applyAlignment="0" applyProtection="0">
      <alignment vertical="center"/>
    </xf>
    <xf numFmtId="0" fontId="69" fillId="30" borderId="0" applyNumberFormat="0" applyBorder="0" applyAlignment="0" applyProtection="0">
      <alignment vertical="center"/>
    </xf>
    <xf numFmtId="0" fontId="69" fillId="30" borderId="0" applyNumberFormat="0" applyBorder="0" applyAlignment="0" applyProtection="0">
      <alignment vertical="center"/>
    </xf>
    <xf numFmtId="0" fontId="69" fillId="30" borderId="0" applyNumberFormat="0" applyBorder="0" applyAlignment="0" applyProtection="0">
      <alignment vertical="center"/>
    </xf>
    <xf numFmtId="0" fontId="69" fillId="30" borderId="0" applyNumberFormat="0" applyBorder="0" applyAlignment="0" applyProtection="0">
      <alignment vertical="center"/>
    </xf>
    <xf numFmtId="0" fontId="69" fillId="30" borderId="0" applyNumberFormat="0" applyBorder="0" applyAlignment="0" applyProtection="0">
      <alignment vertical="center"/>
    </xf>
    <xf numFmtId="0" fontId="22" fillId="73"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11" fillId="3"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200" fontId="96" fillId="0" borderId="0" applyFont="0" applyFill="0" applyBorder="0" applyAlignment="0" applyProtection="0"/>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1"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0" fillId="12" borderId="12" applyNumberForma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1" fillId="30" borderId="0" applyNumberFormat="0" applyBorder="0" applyAlignment="0" applyProtection="0">
      <alignment vertical="center"/>
    </xf>
    <xf numFmtId="0" fontId="93" fillId="3" borderId="0" applyNumberFormat="0" applyBorder="0" applyAlignment="0" applyProtection="0">
      <alignment vertical="center"/>
    </xf>
    <xf numFmtId="0" fontId="50" fillId="3" borderId="0" applyNumberFormat="0" applyBorder="0" applyAlignment="0" applyProtection="0"/>
    <xf numFmtId="0" fontId="11" fillId="3"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31" fillId="26"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50" fillId="70"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50" fillId="3" borderId="0" applyNumberFormat="0" applyBorder="0" applyAlignment="0" applyProtection="0"/>
    <xf numFmtId="0" fontId="11" fillId="30" borderId="0" applyNumberFormat="0" applyBorder="0" applyAlignment="0" applyProtection="0">
      <alignment vertical="center"/>
    </xf>
    <xf numFmtId="0" fontId="22" fillId="31" borderId="0" applyNumberFormat="0" applyBorder="0" applyAlignment="0" applyProtection="0">
      <alignment vertical="center"/>
    </xf>
    <xf numFmtId="0" fontId="11" fillId="30"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51" fillId="12" borderId="12" applyNumberForma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1"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93"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91" fillId="44" borderId="25" applyNumberForma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06" fillId="26"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2" fillId="74"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44" fontId="0" fillId="0" borderId="0" applyFont="0" applyFill="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90" fillId="30" borderId="0" applyNumberFormat="0" applyBorder="0" applyAlignment="0" applyProtection="0">
      <alignment vertical="center"/>
    </xf>
    <xf numFmtId="0" fontId="10" fillId="0" borderId="0"/>
    <xf numFmtId="0" fontId="90" fillId="30" borderId="0" applyNumberFormat="0" applyBorder="0" applyAlignment="0" applyProtection="0">
      <alignment vertical="center"/>
    </xf>
    <xf numFmtId="44" fontId="0" fillId="0" borderId="0" applyFont="0" applyFill="0" applyBorder="0" applyAlignment="0" applyProtection="0"/>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08"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01" fillId="0" borderId="27" applyNumberFormat="0" applyFill="0" applyAlignment="0" applyProtection="0">
      <alignment vertical="center"/>
    </xf>
    <xf numFmtId="0" fontId="101" fillId="0" borderId="27" applyNumberFormat="0" applyFill="0" applyAlignment="0" applyProtection="0">
      <alignment vertical="center"/>
    </xf>
    <xf numFmtId="0" fontId="107" fillId="0" borderId="27" applyNumberFormat="0" applyFill="0" applyAlignment="0" applyProtection="0">
      <alignment vertical="center"/>
    </xf>
    <xf numFmtId="198" fontId="96" fillId="0" borderId="0" applyFont="0" applyFill="0" applyBorder="0" applyAlignment="0" applyProtection="0"/>
    <xf numFmtId="0" fontId="109" fillId="28" borderId="12" applyNumberFormat="0" applyAlignment="0" applyProtection="0">
      <alignment vertical="center"/>
    </xf>
    <xf numFmtId="0" fontId="109" fillId="28" borderId="12" applyNumberFormat="0" applyAlignment="0" applyProtection="0">
      <alignment vertical="center"/>
    </xf>
    <xf numFmtId="0" fontId="109" fillId="28" borderId="12" applyNumberFormat="0" applyAlignment="0" applyProtection="0">
      <alignment vertical="center"/>
    </xf>
    <xf numFmtId="0" fontId="94" fillId="28" borderId="12" applyNumberFormat="0" applyAlignment="0" applyProtection="0">
      <alignment vertical="center"/>
    </xf>
    <xf numFmtId="0" fontId="102" fillId="44" borderId="25" applyNumberFormat="0" applyAlignment="0" applyProtection="0">
      <alignment vertical="center"/>
    </xf>
    <xf numFmtId="0" fontId="91" fillId="44" borderId="25" applyNumberFormat="0" applyAlignment="0" applyProtection="0">
      <alignment vertical="center"/>
    </xf>
    <xf numFmtId="0" fontId="70" fillId="0" borderId="0" applyNumberFormat="0" applyFill="0" applyBorder="0" applyAlignment="0" applyProtection="0">
      <alignment vertical="center"/>
    </xf>
    <xf numFmtId="0" fontId="37" fillId="0" borderId="8" applyNumberFormat="0" applyFill="0" applyAlignment="0" applyProtection="0">
      <alignment vertical="center"/>
    </xf>
    <xf numFmtId="0" fontId="37" fillId="0" borderId="8" applyNumberFormat="0" applyFill="0" applyAlignment="0" applyProtection="0">
      <alignment vertical="center"/>
    </xf>
    <xf numFmtId="181" fontId="53" fillId="0" borderId="0" applyFont="0" applyFill="0" applyBorder="0" applyAlignment="0" applyProtection="0"/>
    <xf numFmtId="177" fontId="53" fillId="0" borderId="0" applyFont="0" applyFill="0" applyBorder="0" applyAlignment="0" applyProtection="0"/>
    <xf numFmtId="189" fontId="53" fillId="0" borderId="0" applyFont="0" applyFill="0" applyBorder="0" applyAlignment="0" applyProtection="0"/>
    <xf numFmtId="41" fontId="7"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0" fillId="0" borderId="0" applyFont="0" applyFill="0" applyBorder="0" applyAlignment="0" applyProtection="0">
      <alignment vertical="center"/>
    </xf>
    <xf numFmtId="41" fontId="17" fillId="0" borderId="0" applyFont="0" applyFill="0" applyBorder="0" applyAlignment="0" applyProtection="0">
      <alignment vertical="center"/>
    </xf>
    <xf numFmtId="0" fontId="87" fillId="0" borderId="0"/>
    <xf numFmtId="0" fontId="110" fillId="75" borderId="0" applyNumberFormat="0" applyBorder="0" applyAlignment="0" applyProtection="0"/>
    <xf numFmtId="0" fontId="110" fillId="76" borderId="0" applyNumberFormat="0" applyBorder="0" applyAlignment="0" applyProtection="0"/>
    <xf numFmtId="0" fontId="110" fillId="77" borderId="0" applyNumberFormat="0" applyBorder="0" applyAlignment="0" applyProtection="0"/>
    <xf numFmtId="0" fontId="22" fillId="74" borderId="0" applyNumberFormat="0" applyBorder="0" applyAlignment="0" applyProtection="0">
      <alignment vertical="center"/>
    </xf>
    <xf numFmtId="0" fontId="22" fillId="74" borderId="0" applyNumberFormat="0" applyBorder="0" applyAlignment="0" applyProtection="0">
      <alignment vertical="center"/>
    </xf>
    <xf numFmtId="0" fontId="15" fillId="74" borderId="0" applyNumberFormat="0" applyBorder="0" applyAlignment="0" applyProtection="0">
      <alignment vertical="center"/>
    </xf>
    <xf numFmtId="0" fontId="15" fillId="74" borderId="0" applyNumberFormat="0" applyBorder="0" applyAlignment="0" applyProtection="0">
      <alignment vertical="center"/>
    </xf>
    <xf numFmtId="0" fontId="22" fillId="71" borderId="0" applyNumberFormat="0" applyBorder="0" applyAlignment="0" applyProtection="0">
      <alignment vertical="center"/>
    </xf>
    <xf numFmtId="0" fontId="15" fillId="71" borderId="0" applyNumberFormat="0" applyBorder="0" applyAlignment="0" applyProtection="0">
      <alignment vertical="center"/>
    </xf>
    <xf numFmtId="0" fontId="15" fillId="71" borderId="0" applyNumberFormat="0" applyBorder="0" applyAlignment="0" applyProtection="0">
      <alignment vertical="center"/>
    </xf>
    <xf numFmtId="0" fontId="22" fillId="72" borderId="0" applyNumberFormat="0" applyBorder="0" applyAlignment="0" applyProtection="0">
      <alignment vertical="center"/>
    </xf>
    <xf numFmtId="0" fontId="22" fillId="72" borderId="0" applyNumberFormat="0" applyBorder="0" applyAlignment="0" applyProtection="0">
      <alignment vertical="center"/>
    </xf>
    <xf numFmtId="0" fontId="15" fillId="72"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22" fillId="73" borderId="0" applyNumberFormat="0" applyBorder="0" applyAlignment="0" applyProtection="0">
      <alignment vertical="center"/>
    </xf>
    <xf numFmtId="0" fontId="15" fillId="73" borderId="0" applyNumberFormat="0" applyBorder="0" applyAlignment="0" applyProtection="0">
      <alignment vertical="center"/>
    </xf>
    <xf numFmtId="0" fontId="15" fillId="73" borderId="0" applyNumberFormat="0" applyBorder="0" applyAlignment="0" applyProtection="0">
      <alignment vertical="center"/>
    </xf>
    <xf numFmtId="0" fontId="10" fillId="0" borderId="10" applyNumberFormat="0" applyFill="0" applyProtection="0">
      <alignment horizontal="left"/>
    </xf>
    <xf numFmtId="0" fontId="106" fillId="26" borderId="0" applyNumberFormat="0" applyBorder="0" applyAlignment="0" applyProtection="0">
      <alignment vertical="center"/>
    </xf>
    <xf numFmtId="0" fontId="31" fillId="26" borderId="0" applyNumberFormat="0" applyBorder="0" applyAlignment="0" applyProtection="0">
      <alignment vertical="center"/>
    </xf>
    <xf numFmtId="0" fontId="99" fillId="28" borderId="6" applyNumberFormat="0" applyAlignment="0" applyProtection="0">
      <alignment vertical="center"/>
    </xf>
    <xf numFmtId="0" fontId="99" fillId="28" borderId="6" applyNumberFormat="0" applyAlignment="0" applyProtection="0">
      <alignment vertical="center"/>
    </xf>
    <xf numFmtId="0" fontId="33" fillId="28" borderId="6" applyNumberFormat="0" applyAlignment="0" applyProtection="0">
      <alignment vertical="center"/>
    </xf>
    <xf numFmtId="0" fontId="33" fillId="28" borderId="6" applyNumberFormat="0" applyAlignment="0" applyProtection="0">
      <alignment vertical="center"/>
    </xf>
    <xf numFmtId="1" fontId="3" fillId="0" borderId="1">
      <alignment vertical="center"/>
      <protection locked="0"/>
    </xf>
    <xf numFmtId="0" fontId="111" fillId="0" borderId="0"/>
    <xf numFmtId="43" fontId="10" fillId="0" borderId="0" applyFont="0" applyFill="0" applyBorder="0" applyAlignment="0" applyProtection="0"/>
    <xf numFmtId="0" fontId="0" fillId="53" borderId="24" applyNumberFormat="0" applyFont="0" applyAlignment="0" applyProtection="0">
      <alignment vertical="center"/>
    </xf>
    <xf numFmtId="0" fontId="0" fillId="53" borderId="24" applyNumberFormat="0" applyFont="0" applyAlignment="0" applyProtection="0">
      <alignment vertical="center"/>
    </xf>
    <xf numFmtId="0" fontId="0" fillId="53" borderId="24" applyNumberFormat="0" applyFont="0" applyAlignment="0" applyProtection="0">
      <alignment vertical="center"/>
    </xf>
    <xf numFmtId="0" fontId="0" fillId="53" borderId="24" applyNumberFormat="0" applyFont="0" applyAlignment="0" applyProtection="0">
      <alignment vertical="center"/>
    </xf>
    <xf numFmtId="38" fontId="97" fillId="0" borderId="0" applyFont="0" applyFill="0" applyBorder="0" applyAlignment="0" applyProtection="0"/>
    <xf numFmtId="40" fontId="97" fillId="0" borderId="0" applyFont="0" applyFill="0" applyBorder="0" applyAlignment="0" applyProtection="0"/>
    <xf numFmtId="0" fontId="97" fillId="0" borderId="0" applyFont="0" applyFill="0" applyBorder="0" applyAlignment="0" applyProtection="0"/>
    <xf numFmtId="0" fontId="112" fillId="0" borderId="0"/>
  </cellStyleXfs>
  <cellXfs count="46">
    <xf numFmtId="0" fontId="0" fillId="0" borderId="0" xfId="0"/>
    <xf numFmtId="0" fontId="1" fillId="2" borderId="0" xfId="0" applyFont="1" applyFill="1" applyAlignment="1">
      <alignment vertical="center"/>
    </xf>
    <xf numFmtId="0" fontId="0" fillId="2" borderId="0" xfId="0" applyFill="1"/>
    <xf numFmtId="0" fontId="2" fillId="2" borderId="0" xfId="0" applyFont="1" applyFill="1" applyAlignment="1">
      <alignment vertical="center"/>
    </xf>
    <xf numFmtId="0" fontId="3" fillId="2" borderId="0" xfId="0" applyFont="1" applyFill="1" applyAlignment="1">
      <alignment vertical="center"/>
    </xf>
    <xf numFmtId="0" fontId="3" fillId="2" borderId="0" xfId="0" applyFont="1" applyFill="1" applyAlignment="1">
      <alignment horizontal="right" vertical="center"/>
    </xf>
    <xf numFmtId="176" fontId="4" fillId="2" borderId="0" xfId="0" applyNumberFormat="1" applyFont="1" applyFill="1" applyAlignment="1">
      <alignment horizontal="centerContinuous" vertical="center"/>
    </xf>
    <xf numFmtId="176" fontId="5" fillId="2" borderId="0" xfId="0" applyNumberFormat="1" applyFont="1" applyFill="1" applyAlignment="1">
      <alignment horizontal="centerContinuous"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205" fontId="3" fillId="2" borderId="0" xfId="0" applyNumberFormat="1" applyFont="1" applyFill="1" applyBorder="1" applyAlignment="1">
      <alignment vertical="center"/>
    </xf>
    <xf numFmtId="205" fontId="3" fillId="2" borderId="0"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xf>
    <xf numFmtId="205" fontId="6" fillId="2" borderId="1" xfId="0" applyNumberFormat="1" applyFont="1" applyFill="1" applyBorder="1" applyAlignment="1">
      <alignment horizontal="center" vertical="center"/>
    </xf>
    <xf numFmtId="176" fontId="2" fillId="2" borderId="1" xfId="0" applyNumberFormat="1" applyFont="1" applyFill="1" applyBorder="1" applyAlignment="1">
      <alignment horizontal="left" vertical="center"/>
    </xf>
    <xf numFmtId="188" fontId="2" fillId="2" borderId="1" xfId="0" applyNumberFormat="1" applyFont="1" applyFill="1" applyBorder="1" applyAlignment="1">
      <alignment horizontal="center" vertical="center"/>
    </xf>
    <xf numFmtId="176" fontId="1" fillId="2" borderId="1" xfId="0" applyNumberFormat="1" applyFont="1" applyFill="1" applyBorder="1" applyAlignment="1">
      <alignment vertical="center"/>
    </xf>
    <xf numFmtId="188" fontId="1" fillId="2" borderId="1" xfId="0" applyNumberFormat="1" applyFont="1" applyFill="1" applyBorder="1" applyAlignment="1">
      <alignment horizontal="right" vertical="center"/>
    </xf>
    <xf numFmtId="176" fontId="7" fillId="2" borderId="1" xfId="0" applyNumberFormat="1" applyFont="1" applyFill="1" applyBorder="1" applyAlignment="1">
      <alignment vertical="center"/>
    </xf>
    <xf numFmtId="197" fontId="3" fillId="2" borderId="1" xfId="585" applyNumberFormat="1" applyFont="1" applyFill="1" applyBorder="1" applyAlignment="1">
      <alignment horizontal="right" vertical="center"/>
    </xf>
    <xf numFmtId="188" fontId="1" fillId="2" borderId="1" xfId="1569" applyNumberFormat="1" applyFont="1" applyFill="1" applyBorder="1" applyAlignment="1">
      <alignment horizontal="right" vertical="center"/>
    </xf>
    <xf numFmtId="176" fontId="1" fillId="2" borderId="1" xfId="0" applyNumberFormat="1" applyFont="1" applyFill="1" applyBorder="1" applyAlignment="1">
      <alignment vertical="center" wrapText="1"/>
    </xf>
    <xf numFmtId="0" fontId="8" fillId="2" borderId="1" xfId="1483" applyFont="1" applyFill="1" applyBorder="1">
      <alignment vertical="center"/>
    </xf>
    <xf numFmtId="205" fontId="3" fillId="2" borderId="0" xfId="0" applyNumberFormat="1" applyFont="1" applyFill="1" applyBorder="1" applyAlignment="1">
      <alignment horizontal="right" vertical="center"/>
    </xf>
    <xf numFmtId="205" fontId="6" fillId="2" borderId="1" xfId="0" applyNumberFormat="1" applyFont="1" applyFill="1" applyBorder="1" applyAlignment="1">
      <alignment horizontal="right" vertical="center"/>
    </xf>
    <xf numFmtId="188" fontId="1" fillId="2" borderId="0" xfId="0" applyNumberFormat="1" applyFont="1" applyFill="1" applyAlignment="1">
      <alignment vertical="center"/>
    </xf>
    <xf numFmtId="0" fontId="0" fillId="2" borderId="1" xfId="0" applyFill="1" applyBorder="1" applyAlignment="1">
      <alignment vertical="center"/>
    </xf>
    <xf numFmtId="0" fontId="1" fillId="2" borderId="1" xfId="1570" applyFont="1" applyFill="1" applyBorder="1" applyAlignment="1">
      <alignment vertical="center"/>
    </xf>
    <xf numFmtId="0" fontId="1" fillId="2" borderId="1" xfId="0" applyFont="1" applyFill="1" applyBorder="1"/>
    <xf numFmtId="0" fontId="1" fillId="2" borderId="1" xfId="0" applyFont="1" applyFill="1" applyBorder="1" applyAlignment="1">
      <alignment vertical="center"/>
    </xf>
    <xf numFmtId="0" fontId="8" fillId="2" borderId="1" xfId="0" applyFont="1" applyFill="1" applyBorder="1" applyAlignment="1">
      <alignment vertical="center" wrapText="1"/>
    </xf>
    <xf numFmtId="0" fontId="9" fillId="2" borderId="2" xfId="0" applyNumberFormat="1" applyFont="1" applyFill="1" applyBorder="1" applyAlignment="1" applyProtection="1">
      <alignment horizontal="left" vertical="center"/>
    </xf>
    <xf numFmtId="193" fontId="10" fillId="2" borderId="1" xfId="0" applyNumberFormat="1" applyFont="1" applyFill="1" applyBorder="1" applyAlignment="1"/>
    <xf numFmtId="193" fontId="1" fillId="2" borderId="1" xfId="1569" applyNumberFormat="1" applyFont="1" applyFill="1" applyBorder="1" applyAlignment="1">
      <alignment horizontal="right" vertical="center"/>
    </xf>
    <xf numFmtId="49" fontId="1" fillId="2" borderId="1" xfId="0" applyNumberFormat="1" applyFont="1" applyFill="1" applyBorder="1" applyAlignment="1">
      <alignment wrapText="1"/>
    </xf>
    <xf numFmtId="185" fontId="8" fillId="2" borderId="1" xfId="0" applyNumberFormat="1" applyFont="1" applyFill="1" applyBorder="1" applyAlignment="1">
      <alignment vertical="center"/>
    </xf>
    <xf numFmtId="0" fontId="0" fillId="2" borderId="1" xfId="0" applyFill="1" applyBorder="1"/>
    <xf numFmtId="176" fontId="1" fillId="2" borderId="1" xfId="0" applyNumberFormat="1" applyFont="1" applyFill="1" applyBorder="1" applyAlignment="1">
      <alignment horizontal="left" vertical="center"/>
    </xf>
    <xf numFmtId="176" fontId="2" fillId="2" borderId="1" xfId="0" applyNumberFormat="1" applyFont="1" applyFill="1" applyBorder="1" applyAlignment="1">
      <alignment vertical="center"/>
    </xf>
    <xf numFmtId="188" fontId="2" fillId="2" borderId="1" xfId="0" applyNumberFormat="1" applyFont="1" applyFill="1" applyBorder="1" applyAlignment="1">
      <alignment horizontal="right" vertical="center"/>
    </xf>
    <xf numFmtId="188" fontId="7" fillId="2" borderId="1" xfId="0" applyNumberFormat="1" applyFont="1" applyFill="1" applyBorder="1" applyAlignment="1">
      <alignment horizontal="right" vertical="center"/>
    </xf>
    <xf numFmtId="176" fontId="2" fillId="2" borderId="1" xfId="0" applyNumberFormat="1" applyFont="1" applyFill="1" applyBorder="1" applyAlignment="1">
      <alignment horizontal="center" vertical="center"/>
    </xf>
    <xf numFmtId="0" fontId="2" fillId="2" borderId="1" xfId="0" applyFont="1" applyFill="1" applyBorder="1" applyAlignment="1">
      <alignment vertical="center"/>
    </xf>
    <xf numFmtId="188" fontId="2" fillId="2" borderId="0" xfId="0" applyNumberFormat="1" applyFont="1" applyFill="1" applyAlignment="1">
      <alignment vertical="center"/>
    </xf>
    <xf numFmtId="0" fontId="2" fillId="2" borderId="1" xfId="0" applyFont="1" applyFill="1" applyBorder="1" applyAlignment="1">
      <alignment horizontal="center" vertical="center"/>
    </xf>
    <xf numFmtId="188" fontId="1" fillId="2" borderId="1" xfId="0" applyNumberFormat="1" applyFont="1" applyFill="1" applyBorder="1" applyAlignment="1">
      <alignment vertical="center"/>
    </xf>
  </cellXfs>
  <cellStyles count="2269">
    <cellStyle name="常规" xfId="0" builtinId="0"/>
    <cellStyle name="差_~5676413_2013.2.27文教口预算建议汇总表(第一次会后修改)" xfId="1"/>
    <cellStyle name="货币[0]" xfId="2" builtinId="7"/>
    <cellStyle name="20% - 强调文字颜色 3" xfId="3" builtinId="38"/>
    <cellStyle name="输入" xfId="4" builtinId="20"/>
    <cellStyle name="差_地方配套按人均增幅控制8.30xl_Book1" xfId="5"/>
    <cellStyle name="差_2、土地面积、人口、粮食产量基本情况_开发区 2015年第二次报省市县财政预算表0624" xfId="6"/>
    <cellStyle name="常规 44" xfId="7"/>
    <cellStyle name="常规 39" xfId="8"/>
    <cellStyle name="货币" xfId="9" builtinId="4"/>
    <cellStyle name="好_副本2015年财政预算表（城区）" xfId="10"/>
    <cellStyle name="args.style" xfId="11"/>
    <cellStyle name="千位分隔[0]" xfId="12" builtinId="6"/>
    <cellStyle name="Accent2 - 40%" xfId="13"/>
    <cellStyle name="40% - 强调文字颜色 3" xfId="14" builtinId="39"/>
    <cellStyle name="差" xfId="15" builtinId="27"/>
    <cellStyle name="千位分隔" xfId="16" builtinId="3"/>
    <cellStyle name="60% - 强调文字颜色 3" xfId="17" builtinId="40"/>
    <cellStyle name="Accent2 - 60%" xfId="18"/>
    <cellStyle name="超链接" xfId="19" builtinId="8"/>
    <cellStyle name="百分比" xfId="20" builtinId="5"/>
    <cellStyle name="_阳泉市2013年第一次报省预算（全市0227）" xfId="21"/>
    <cellStyle name="已访问的超链接" xfId="22" builtinId="9"/>
    <cellStyle name="注释" xfId="23" builtinId="10"/>
    <cellStyle name="60% - 强调文字颜色 2 3" xfId="24"/>
    <cellStyle name="差_教育厅提供义务教育及高中教师人数（2009年1月6日）_人大审议法定民生支出" xfId="25"/>
    <cellStyle name="_ET_STYLE_NoName_00__Sheet3" xfId="26"/>
    <cellStyle name="差_00省级(打印)_分单位预算" xfId="27"/>
    <cellStyle name="60% - 强调文字颜色 2" xfId="28" builtinId="36"/>
    <cellStyle name="差_教师绩效工资测算表（离退休按各地上报数测算）2009年1月1日" xfId="29"/>
    <cellStyle name="差_2007年政法部门业务指标" xfId="30"/>
    <cellStyle name="解释性文本 2 2" xfId="31"/>
    <cellStyle name="差_2006年全省财力计算表（中央、决算）_开发区 2015年第二次报省市县财政预算表0618" xfId="32"/>
    <cellStyle name="差_2006年分析表" xfId="33"/>
    <cellStyle name="标题 4" xfId="34" builtinId="19"/>
    <cellStyle name="警告文本" xfId="35" builtinId="11"/>
    <cellStyle name="60% - 强调文字颜色 2 2 2" xfId="36"/>
    <cellStyle name="标题" xfId="37" builtinId="15"/>
    <cellStyle name="_Book1_1" xfId="38"/>
    <cellStyle name="60% - 强调文字颜色 5 2_2012年文教科审核单位目预算(修改后)" xfId="39"/>
    <cellStyle name="解释性文本" xfId="40" builtinId="53"/>
    <cellStyle name="好_Book1_2013年地方财政分县区收支预算表_开发区 2015年第二次报省市县财政预算表0624" xfId="41"/>
    <cellStyle name="百分比 4" xfId="42"/>
    <cellStyle name="好_Book1_县公司_分单位预算" xfId="43"/>
    <cellStyle name="好_2006年分析表_分单位预算" xfId="44"/>
    <cellStyle name="标题 1" xfId="45" builtinId="16"/>
    <cellStyle name="标题 2" xfId="46" builtinId="17"/>
    <cellStyle name="_20100326高清市院遂宁检察院1080P配置清单26日改" xfId="47"/>
    <cellStyle name="Accent3_2013.2.27文教口预算建议汇总表(第一次会后修改)" xfId="48"/>
    <cellStyle name="差_2007年检察院案件数_2013.2.27文教口预算建议汇总表(第一次会后修改)" xfId="49"/>
    <cellStyle name="60% - 强调文字颜色 1" xfId="50" builtinId="32"/>
    <cellStyle name="好_M01-2(州市补助收入)_人大审议法定民生支出" xfId="51"/>
    <cellStyle name="标题 3" xfId="52" builtinId="18"/>
    <cellStyle name="_ET_STYLE_NoName_00__年初可执行指标录入" xfId="53"/>
    <cellStyle name="好_2007年可用财力" xfId="54"/>
    <cellStyle name="_Book1_2013年地方财政分县区收支预算表" xfId="55"/>
    <cellStyle name="60% - 强调文字颜色 4" xfId="56" builtinId="44"/>
    <cellStyle name="常规 90" xfId="57"/>
    <cellStyle name="常规 85" xfId="58"/>
    <cellStyle name="输出" xfId="59" builtinId="21"/>
    <cellStyle name="差_0605石屏县_Book1" xfId="60"/>
    <cellStyle name="Input" xfId="61"/>
    <cellStyle name="计算" xfId="62" builtinId="22"/>
    <cellStyle name="40% - 强调文字颜色 4 2" xfId="63"/>
    <cellStyle name="好_2008云南省分县市中小学教职工统计表（教育厅提供）_人大审议法定民生支出" xfId="64"/>
    <cellStyle name="_ET_STYLE_NoName_00__县公司" xfId="65"/>
    <cellStyle name="检查单元格" xfId="66" builtinId="23"/>
    <cellStyle name="好_城建部门_人大审议法定民生支出" xfId="67"/>
    <cellStyle name="20% - 强调文字颜色 6" xfId="68" builtinId="50"/>
    <cellStyle name="差_2006年基础数据_分单位预算" xfId="69"/>
    <cellStyle name="Currency [0]" xfId="70"/>
    <cellStyle name="强调文字颜色 2" xfId="71" builtinId="33"/>
    <cellStyle name="差_2009年一般性转移支付标准工资_~4190974_开发区 2015年第二次报省市县财政预算表0618" xfId="72"/>
    <cellStyle name="链接单元格" xfId="73" builtinId="24"/>
    <cellStyle name="差_0502通海县_人大审议法定民生支出" xfId="74"/>
    <cellStyle name="60% - 强调文字颜色 4 2 3" xfId="75"/>
    <cellStyle name="差_Book2" xfId="76"/>
    <cellStyle name="汇总" xfId="77" builtinId="25"/>
    <cellStyle name="好" xfId="78" builtinId="26"/>
    <cellStyle name="Heading 3" xfId="79"/>
    <cellStyle name="差_2009年一般性转移支付标准工资_奖励补助测算7.25 (version 1) (version 1)_开发区 2015年第二次报省市县财政预算表0624" xfId="80"/>
    <cellStyle name="20% - 强调文字颜色 3 3" xfId="81"/>
    <cellStyle name="适中" xfId="82" builtinId="28"/>
    <cellStyle name="Accent4 - 20%" xfId="83"/>
    <cellStyle name="_Book1_2_2013年地方财政分县区收支预算表" xfId="84"/>
    <cellStyle name="20% - 强调文字颜色 5" xfId="85" builtinId="46"/>
    <cellStyle name="差_2009年一般性转移支付标准工资_奖励补助测算7.23_Book1" xfId="86"/>
    <cellStyle name="强调文字颜色 1" xfId="87" builtinId="29"/>
    <cellStyle name="20% - 强调文字颜色 1" xfId="88" builtinId="30"/>
    <cellStyle name="差_第五部分(才淼、饶永宏）_开发区 2015年第二次报省市县财政预算表0618" xfId="89"/>
    <cellStyle name="差_00省级(打印)_2013各科项目预算0322" xfId="90"/>
    <cellStyle name="40% - 强调文字颜色 1" xfId="91" builtinId="31"/>
    <cellStyle name="20% - 强调文字颜色 2" xfId="92" builtinId="34"/>
    <cellStyle name="好_云南农村义务教育统计表_2013各科项目预算0322" xfId="93"/>
    <cellStyle name="40% - 强调文字颜色 2" xfId="94" builtinId="35"/>
    <cellStyle name="好_Book1_4_开发区 2015年第二次报省市县财政预算表0618" xfId="95"/>
    <cellStyle name="好_2、土地面积、人口、粮食产量基本情况_2013各科项目预算0322" xfId="96"/>
    <cellStyle name="强调文字颜色 3" xfId="97" builtinId="37"/>
    <cellStyle name="PSChar" xfId="98"/>
    <cellStyle name="好_Book1_4_开发区 2015年第二次报省市县财政预算表0624" xfId="99"/>
    <cellStyle name="强调文字颜色 4" xfId="100" builtinId="41"/>
    <cellStyle name="20% - 强调文字颜色 4" xfId="101" builtinId="42"/>
    <cellStyle name="40% - 强调文字颜色 4" xfId="102" builtinId="43"/>
    <cellStyle name="comma-d" xfId="103"/>
    <cellStyle name="差_2009年一般性转移支付标准工资_人大审议法定民生支出" xfId="104"/>
    <cellStyle name="_Book1_2_年初可执行指标录入" xfId="105"/>
    <cellStyle name="强调文字颜色 5" xfId="106" builtinId="45"/>
    <cellStyle name="40% - 强调文字颜色 5" xfId="107" builtinId="47"/>
    <cellStyle name="差_2006年全省财力计算表（中央、决算）" xfId="108"/>
    <cellStyle name="好_第一部分：综合全_分单位预算" xfId="109"/>
    <cellStyle name="60% - 强调文字颜色 5" xfId="110" builtinId="48"/>
    <cellStyle name="强调文字颜色 6" xfId="111" builtinId="49"/>
    <cellStyle name="_弱电系统设备配置报价清单" xfId="112"/>
    <cellStyle name="40% - 强调文字颜色 6" xfId="113" builtinId="51"/>
    <cellStyle name="好_云南水利电力有限公司_开发区 2015年第二次报省市县财政预算表0618" xfId="114"/>
    <cellStyle name="Bad" xfId="115"/>
    <cellStyle name="_Book1_2_阳泉市2013年第一次报省预算（全市0227）" xfId="116"/>
    <cellStyle name="60% - 强调文字颜色 6" xfId="117" builtinId="52"/>
    <cellStyle name="ColLevel_0" xfId="118"/>
    <cellStyle name="?鹎%U龡&amp;H?_x0008__x001c__x001c_?_x0007__x0001__x0001_" xfId="119"/>
    <cellStyle name="差_2、土地面积、人口、粮食产量基本情况_2013.2.27文教口预算建议汇总表(第一次会后修改)" xfId="120"/>
    <cellStyle name="差_M03_开发区 2015年第二次报省市县财政预算表0624" xfId="121"/>
    <cellStyle name="_Book1" xfId="122"/>
    <cellStyle name="差_Book2_结算测算_开发区 2015年第二次报省市县财政预算表0624" xfId="123"/>
    <cellStyle name="差_2009年一般性转移支付标准工资_奖励补助测算5.22测试_Book1" xfId="124"/>
    <cellStyle name="标题 3 2_2012年文教科审核单位目预算(修改后)" xfId="125"/>
    <cellStyle name="强调文字颜色 5 2 3" xfId="126"/>
    <cellStyle name="Header2" xfId="127"/>
    <cellStyle name="60% - 强调文字颜色 6 2 2" xfId="128"/>
    <cellStyle name="好_第一部分：综合全_人大审议法定民生支出" xfId="129"/>
    <cellStyle name="@ET_Style?@font-face" xfId="130"/>
    <cellStyle name="Accent5 - 40%" xfId="131"/>
    <cellStyle name="_2009年度云南邮政金融类储蓄短信收入情况表" xfId="132"/>
    <cellStyle name="差_Book1_Book1_开发区 2015年第二次报省市县财政预算表0624" xfId="133"/>
    <cellStyle name="差_03昭通_Book1" xfId="134"/>
    <cellStyle name="好_下半年禁毒办案经费分配2544.3万元_Book1" xfId="135"/>
    <cellStyle name="_Book1_2_阳泉市2013预算测算（第二次）" xfId="136"/>
    <cellStyle name="_2013年地方财政分县区收支预算表" xfId="137"/>
    <cellStyle name="好_云南省2008年中小学教职工情况（教育厅提供20090101加工整理）_2013各科项目预算0322" xfId="138"/>
    <cellStyle name="差_Book1_1_2012年文教科预算(报预算科5月10日)_开发区 2015年第二次报省市县财政预算表0624" xfId="139"/>
    <cellStyle name="Accent2 - 20%" xfId="140"/>
    <cellStyle name="_Book1_2" xfId="141"/>
    <cellStyle name="归盒啦_95" xfId="142"/>
    <cellStyle name="Linked Cell" xfId="143"/>
    <cellStyle name="差_第一部分：综合全_开发区 2015年第二次报省市县财政预算表0624" xfId="144"/>
    <cellStyle name="_Book1_2_Book1" xfId="145"/>
    <cellStyle name="40% - 强调文字颜色 4 2 2" xfId="146"/>
    <cellStyle name="Heading 1" xfId="147"/>
    <cellStyle name="差_2009年一般性转移支付标准工资_不用软件计算9.1不考虑经费管理评价xl_分单位预算" xfId="148"/>
    <cellStyle name="_Book1_3" xfId="149"/>
    <cellStyle name="差_奖励补助测算5.22测试_人大审议法定民生支出" xfId="150"/>
    <cellStyle name="Heading 2" xfId="151"/>
    <cellStyle name="强调文字颜色 4 2_2012年文教科审核单位目预算(修改后)" xfId="152"/>
    <cellStyle name="差_2009年一般性转移支付标准工资_奖励补助测算7.25 (version 1) (version 1)_开发区 2015年第二次报省市县财政预算表0618" xfId="153"/>
    <cellStyle name="20% - 强调文字颜色 3 2" xfId="154"/>
    <cellStyle name="差_2009年一般性转移支付标准工资_2013各科项目预算0322" xfId="155"/>
    <cellStyle name="_Book1_4" xfId="156"/>
    <cellStyle name="_Book1_Book1" xfId="157"/>
    <cellStyle name="_Book1_年初可执行指标录入" xfId="158"/>
    <cellStyle name="标题 1 2" xfId="159"/>
    <cellStyle name="_Book1_阳泉市2013年第一次报省预算（全市0227）" xfId="160"/>
    <cellStyle name="_Book1_阳泉市2013预算测算（第二次）" xfId="161"/>
    <cellStyle name="标题 4 2 2" xfId="162"/>
    <cellStyle name="差_检验表_开发区 2015年第二次报省市县财政预算表0624" xfId="163"/>
    <cellStyle name="_ET_STYLE_NoName_00_" xfId="164"/>
    <cellStyle name="_ET_STYLE_NoName_00__2013年地方财政分县区收支预算表" xfId="165"/>
    <cellStyle name="好_2009年一般性转移支付标准工资_奖励补助测算7.25_分单位预算" xfId="166"/>
    <cellStyle name="_ET_STYLE_NoName_00__Book1" xfId="167"/>
    <cellStyle name="_ET_STYLE_NoName_00__Book1_1" xfId="168"/>
    <cellStyle name="差_地方配套按人均增幅控制8.30xl_人大审议法定民生支出" xfId="169"/>
    <cellStyle name="40% - 强调文字颜色 3 2" xfId="170"/>
    <cellStyle name="_ET_STYLE_NoName_00__Book1_1_2013年地方财政分县区收支预算表" xfId="171"/>
    <cellStyle name="差_2009年一般性转移支付标准工资_奖励补助测算7.25 (version 1) (version 1)_人大审议法定民生支出" xfId="172"/>
    <cellStyle name="_ET_STYLE_NoName_00__Book1_1_年初可执行指标录入" xfId="173"/>
    <cellStyle name="_ET_STYLE_NoName_00__Book1_1_县公司" xfId="174"/>
    <cellStyle name="_ET_STYLE_NoName_00__Book1_1_阳泉市2013年第一次报省预算（全市0227）" xfId="175"/>
    <cellStyle name="差_11大理" xfId="176"/>
    <cellStyle name="_ET_STYLE_NoName_00__Book1_1_阳泉市2013预算测算（第二次）" xfId="177"/>
    <cellStyle name="常规 133" xfId="178"/>
    <cellStyle name="常规 128" xfId="179"/>
    <cellStyle name="_ET_STYLE_NoName_00__Book1_1_银行账户情况表_2010年12月" xfId="180"/>
    <cellStyle name="差_1110洱源县_人大审议法定民生支出" xfId="181"/>
    <cellStyle name="Accent5 - 20%" xfId="182"/>
    <cellStyle name="_ET_STYLE_NoName_00__Book1_2" xfId="183"/>
    <cellStyle name="_ET_STYLE_NoName_00__Book1_2013年地方财政分县区收支预算表" xfId="184"/>
    <cellStyle name="标题 3 2" xfId="185"/>
    <cellStyle name="_ET_STYLE_NoName_00__Book1_年初可执行指标录入" xfId="186"/>
    <cellStyle name="Dezimal [0]_laroux" xfId="187"/>
    <cellStyle name="_ET_STYLE_NoName_00__Book1_县公司" xfId="188"/>
    <cellStyle name="标题 3 3" xfId="189"/>
    <cellStyle name="_ET_STYLE_NoName_00__Book1_阳泉市2013年第一次报省预算（全市0227）" xfId="190"/>
    <cellStyle name="_ET_STYLE_NoName_00__Book1_阳泉市2013预算测算（第二次）" xfId="191"/>
    <cellStyle name="_ET_STYLE_NoName_00__Book1_银行账户情况表_2010年12月" xfId="192"/>
    <cellStyle name="60% - 强调文字颜色 4 3" xfId="193"/>
    <cellStyle name="40% - 强调文字颜色 5 2 2" xfId="194"/>
    <cellStyle name="差_奖励补助测算7.25 (version 1) (version 1)" xfId="195"/>
    <cellStyle name="_ET_STYLE_NoName_00__建行" xfId="196"/>
    <cellStyle name="好_Book1_县公司" xfId="197"/>
    <cellStyle name="好_2006年分析表" xfId="198"/>
    <cellStyle name="好 2 3" xfId="199"/>
    <cellStyle name="40% - 强调文字颜色 5 2" xfId="200"/>
    <cellStyle name="差_03昭通_2013各科项目预算0322" xfId="201"/>
    <cellStyle name="好_下半年禁毒办案经费分配2544.3万元_2013各科项目预算0322" xfId="202"/>
    <cellStyle name="差_~5676413_人大审议法定民生支出" xfId="203"/>
    <cellStyle name="差_Book1_银行账户情况表_2010年12月" xfId="204"/>
    <cellStyle name="_ET_STYLE_NoName_00__阳泉市2013年第一次报省预算（全市0227）" xfId="205"/>
    <cellStyle name="Accent6_2013.2.27文教口预算建议汇总表(第一次会后修改)" xfId="206"/>
    <cellStyle name="常规 9" xfId="207"/>
    <cellStyle name="_ET_STYLE_NoName_00__阳泉市2013预算测算（第二次）" xfId="208"/>
    <cellStyle name="好_历年教师人数_Book1" xfId="209"/>
    <cellStyle name="Accent6 - 20%" xfId="210"/>
    <cellStyle name="_ET_STYLE_NoName_00__银行账户情况表_2010年12月" xfId="211"/>
    <cellStyle name="差_2006年基础数据_Book1" xfId="212"/>
    <cellStyle name="_ET_STYLE_NoName_00__云南水利电力有限公司" xfId="213"/>
    <cellStyle name="常规 10" xfId="214"/>
    <cellStyle name="Good" xfId="215"/>
    <cellStyle name="好_2009年一般性转移支付标准工资_不用软件计算9.1不考虑经费管理评价xl_Book1" xfId="216"/>
    <cellStyle name="好_05玉溪_开发区 2015年第二次报省市县财政预算表0618" xfId="217"/>
    <cellStyle name="差_Book1_2_Book1" xfId="218"/>
    <cellStyle name="_Sheet1" xfId="219"/>
    <cellStyle name="差_检验表（调整后）_开发区 2015年第二次报省市县财政预算表0624" xfId="220"/>
    <cellStyle name="差_~5676413_分单位预算" xfId="221"/>
    <cellStyle name="_本部汇总" xfId="222"/>
    <cellStyle name="差_2、土地面积、人口、粮食产量基本情况_人大审议法定民生支出" xfId="223"/>
    <cellStyle name="常规 81" xfId="224"/>
    <cellStyle name="常规 76" xfId="225"/>
    <cellStyle name="20% - 强调文字颜色 3 2_2012年文教科审核单位目预算(修改后)" xfId="226"/>
    <cellStyle name="差_0605石屏县" xfId="227"/>
    <cellStyle name="_南方电网" xfId="228"/>
    <cellStyle name="Date" xfId="229"/>
    <cellStyle name="40% - 强调文字颜色 6 2 3" xfId="230"/>
    <cellStyle name="_年初可执行指标录入" xfId="231"/>
    <cellStyle name="差_05玉溪_开发区 2015年第二次报省市县财政预算表0618" xfId="232"/>
    <cellStyle name="_阳泉市2013预算测算（第二次）" xfId="233"/>
    <cellStyle name="强调文字颜色 2 2 2" xfId="234"/>
    <cellStyle name="20% - Accent1" xfId="235"/>
    <cellStyle name="Accent1 - 20%" xfId="236"/>
    <cellStyle name="0,0_x000d_&#10;NA_x000d_&#10;" xfId="237"/>
    <cellStyle name="警告文本 2_2012年文教科审核单位目预算(修改后)" xfId="238"/>
    <cellStyle name="差_05玉溪_人大审议法定民生支出" xfId="239"/>
    <cellStyle name="60% - 强调文字颜色 3 2 2" xfId="240"/>
    <cellStyle name="强调文字颜色 2 2 3" xfId="241"/>
    <cellStyle name="20% - Accent2" xfId="242"/>
    <cellStyle name="差_财政供养人员_2013各科项目预算0322" xfId="243"/>
    <cellStyle name="60% - 强调文字颜色 3 2 3" xfId="244"/>
    <cellStyle name="20% - Accent3" xfId="245"/>
    <cellStyle name="20% - Accent4" xfId="246"/>
    <cellStyle name="20% - Accent5" xfId="247"/>
    <cellStyle name="20% - Accent6" xfId="248"/>
    <cellStyle name="差_教师绩效工资测算表（离退休按各地上报数测算）2009年1月1日_2013.2.27文教口预算建议汇总表(第一次会后修改)" xfId="249"/>
    <cellStyle name="差_2007年政法部门业务指标_2013.2.27文教口预算建议汇总表(第一次会后修改)" xfId="250"/>
    <cellStyle name="差_2006年分析表_2013.2.27文教口预算建议汇总表(第一次会后修改)" xfId="251"/>
    <cellStyle name="好_检验表（调整后）_开发区 2015年第二次报省市县财政预算表0624" xfId="252"/>
    <cellStyle name="20% - 强调文字颜色 1 2" xfId="253"/>
    <cellStyle name="Note" xfId="254"/>
    <cellStyle name="20% - 强调文字颜色 1 2 2" xfId="255"/>
    <cellStyle name="40% - 强调文字颜色 2 2" xfId="256"/>
    <cellStyle name="好_奖励补助测算7.25" xfId="257"/>
    <cellStyle name="20% - 强调文字颜色 1 2 3" xfId="258"/>
    <cellStyle name="差_0605石屏县_开发区 2015年第二次报省市县财政预算表0624" xfId="259"/>
    <cellStyle name="20% - 强调文字颜色 1 2_2012年文教科审核单位目预算(修改后)" xfId="260"/>
    <cellStyle name="20% - 强调文字颜色 1 3" xfId="261"/>
    <cellStyle name="20% - 强调文字颜色 2 2" xfId="262"/>
    <cellStyle name="差_1110洱源县_Book1" xfId="263"/>
    <cellStyle name="差_Book2_2012年财政收入任务分配情况表0326.xls01_2013各科项目预算0322" xfId="264"/>
    <cellStyle name="20% - 强调文字颜色 2 2 2" xfId="265"/>
    <cellStyle name="差_0605石屏县_人大审议法定民生支出" xfId="266"/>
    <cellStyle name="20% - 强调文字颜色 2 2 3" xfId="267"/>
    <cellStyle name="20% - 强调文字颜色 2 2_2012年文教科审核单位目预算(修改后)" xfId="268"/>
    <cellStyle name="20% - 强调文字颜色 2 3" xfId="269"/>
    <cellStyle name="差_2、土地面积、人口、粮食产量基本情况_分单位预算" xfId="270"/>
    <cellStyle name="20% - 强调文字颜色 3 2 2" xfId="271"/>
    <cellStyle name="20% - 强调文字颜色 3 2 3" xfId="272"/>
    <cellStyle name="Mon閠aire_!!!GO" xfId="273"/>
    <cellStyle name="20% - 强调文字颜色 4 2" xfId="274"/>
    <cellStyle name="20% - 强调文字颜色 4 2 2" xfId="275"/>
    <cellStyle name="Accent6 - 40%" xfId="276"/>
    <cellStyle name="20% - 强调文字颜色 4 2 3" xfId="277"/>
    <cellStyle name="20% - 强调文字颜色 4 2_2012年文教科审核单位目预算(修改后)" xfId="278"/>
    <cellStyle name="差_2007年检察院案件数_2013各科项目预算0322" xfId="279"/>
    <cellStyle name="20% - 强调文字颜色 4 3" xfId="280"/>
    <cellStyle name="差_530629_2006年县级财政报表附表_Book1" xfId="281"/>
    <cellStyle name="20% - 强调文字颜色 5 2" xfId="282"/>
    <cellStyle name="好_云南省2008年转移支付测算——州市本级考核部分及政策性测算_Book1" xfId="283"/>
    <cellStyle name="20% - 强调文字颜色 5 2 2" xfId="284"/>
    <cellStyle name="20% - 强调文字颜色 5 2 3" xfId="285"/>
    <cellStyle name="差_05玉溪_开发区 2015年第二次报省市县财政预算表0624" xfId="286"/>
    <cellStyle name="20% - 强调文字颜色 5 2_2012年文教科审核单位目预算(修改后)" xfId="287"/>
    <cellStyle name="20% - 强调文字颜色 5 3" xfId="288"/>
    <cellStyle name="差_2006年全省财力计算表（中央、决算）_Book1" xfId="289"/>
    <cellStyle name="差_Book1_1_2012年文教科预算(报预算科5月10日)_2013各科项目预算0322" xfId="290"/>
    <cellStyle name="20% - 强调文字颜色 6 2" xfId="291"/>
    <cellStyle name="20% - 强调文字颜色 6 2 2" xfId="292"/>
    <cellStyle name="20% - 强调文字颜色 6 2 3" xfId="293"/>
    <cellStyle name="40% - 强调文字颜色 6 3" xfId="294"/>
    <cellStyle name="强调文字颜色 3 2 2" xfId="295"/>
    <cellStyle name="差_2009年一般性转移支付标准工资_地方配套按人均增幅控制8.30一般预算平均增幅、人均可用财力平均增幅两次控制、社会治安系数调整、案件数调整xl" xfId="296"/>
    <cellStyle name="20% - 强调文字颜色 6 2_2012年文教科审核单位目预算(修改后)" xfId="297"/>
    <cellStyle name="差_地方配套按人均增幅控制8.30xl_2013.2.27文教口预算建议汇总表(第一次会后修改)" xfId="298"/>
    <cellStyle name="差_2007年可用财力" xfId="299"/>
    <cellStyle name="差_业务工作量指标" xfId="300"/>
    <cellStyle name="20% - 强调文字颜色 6 3" xfId="301"/>
    <cellStyle name="40% - Accent1" xfId="302"/>
    <cellStyle name="差_银行账户情况表_2010年12月_Book1" xfId="303"/>
    <cellStyle name="40% - Accent2" xfId="304"/>
    <cellStyle name="40% - Accent3" xfId="305"/>
    <cellStyle name="40% - Accent4" xfId="306"/>
    <cellStyle name="Normal - Style1" xfId="307"/>
    <cellStyle name="好_Book1_县公司_Book1" xfId="308"/>
    <cellStyle name="好_2006年分析表_Book1" xfId="309"/>
    <cellStyle name="常规 72" xfId="310"/>
    <cellStyle name="常规 67" xfId="311"/>
    <cellStyle name="差_副本2015年财政预算表（城区）" xfId="312"/>
    <cellStyle name="差_第五部分(才淼、饶永宏）_分单位预算" xfId="313"/>
    <cellStyle name="Black" xfId="314"/>
    <cellStyle name="警告文本 2" xfId="315"/>
    <cellStyle name="差_Book1_银行账户情况表_2010年12月_Book1" xfId="316"/>
    <cellStyle name="40% - Accent5" xfId="317"/>
    <cellStyle name="警告文本 3" xfId="318"/>
    <cellStyle name="40% - Accent6" xfId="319"/>
    <cellStyle name="40% - 强调文字颜色 1 2" xfId="320"/>
    <cellStyle name="差_城建0308" xfId="321"/>
    <cellStyle name="40% - 强调文字颜色 1 2 2" xfId="322"/>
    <cellStyle name="40% - 强调文字颜色 1 2 3" xfId="323"/>
    <cellStyle name="t_HVAC Equipment (3)" xfId="324"/>
    <cellStyle name="40% - 强调文字颜色 1 2_2012年文教科审核单位目预算(修改后)" xfId="325"/>
    <cellStyle name="好_文教0308" xfId="326"/>
    <cellStyle name="差_2009年一般性转移支付标准工资_奖励补助测算5.23新_开发区 2015年第二次报省市县财政预算表0624" xfId="327"/>
    <cellStyle name="差_~4190974_分单位预算" xfId="328"/>
    <cellStyle name="Accent1" xfId="329"/>
    <cellStyle name="40% - 强调文字颜色 1 3" xfId="330"/>
    <cellStyle name="40% - 强调文字颜色 2 2 2" xfId="331"/>
    <cellStyle name="40% - 强调文字颜色 2 2 3" xfId="332"/>
    <cellStyle name="40% - 强调文字颜色 2 2_2012年文教科审核单位目预算(修改后)" xfId="333"/>
    <cellStyle name="40% - 强调文字颜色 2 3" xfId="334"/>
    <cellStyle name="差_2006年分析表_人大审议法定民生支出" xfId="335"/>
    <cellStyle name="好_2009年一般性转移支付标准工资_地方配套按人均增幅控制8.31（调整结案率后）xl" xfId="336"/>
    <cellStyle name="40% - 强调文字颜色 3 2 2" xfId="337"/>
    <cellStyle name="40% - 强调文字颜色 3 2 3" xfId="338"/>
    <cellStyle name="好_2006年在职人员情况_人大审议法定民生支出" xfId="339"/>
    <cellStyle name="PSDec" xfId="340"/>
    <cellStyle name="差_2006年在职人员情况_开发区 2015年第二次报省市县财政预算表0624" xfId="341"/>
    <cellStyle name="40% - 强调文字颜色 3 2_2012年文教科审核单位目预算(修改后)" xfId="342"/>
    <cellStyle name="差_Book1_4_开发区 2015年第二次报省市县财政预算表0618" xfId="343"/>
    <cellStyle name="40% - 强调文字颜色 3 3" xfId="344"/>
    <cellStyle name="差_2、土地面积、人口、粮食产量基本情况_2013各科项目预算0322" xfId="345"/>
    <cellStyle name="好_03昭通_开发区 2015年第二次报省市县财政预算表0624" xfId="346"/>
    <cellStyle name="差_2007年可用财力_分单位预算" xfId="347"/>
    <cellStyle name="差_00省级(打印)_Book1" xfId="348"/>
    <cellStyle name="差_~4190974_2013各科项目预算0322" xfId="349"/>
    <cellStyle name="40% - 强调文字颜色 4 2 3" xfId="350"/>
    <cellStyle name="40% - 强调文字颜色 4 2_2012年文教科审核单位目预算(修改后)" xfId="351"/>
    <cellStyle name="差_Book2_2014年财政工作会收入分配表" xfId="352"/>
    <cellStyle name="40% - 强调文字颜色 4 3" xfId="353"/>
    <cellStyle name="40% - 强调文字颜色 5 2 3" xfId="354"/>
    <cellStyle name="40% - 强调文字颜色 5 2_2012年文教科审核单位目预算(修改后)" xfId="355"/>
    <cellStyle name="一般_SGV" xfId="356"/>
    <cellStyle name="40% - 强调文字颜色 5 3" xfId="357"/>
    <cellStyle name="差_03昭通" xfId="358"/>
    <cellStyle name="好_下半年禁毒办案经费分配2544.3万元" xfId="359"/>
    <cellStyle name="40% - 强调文字颜色 6 2" xfId="360"/>
    <cellStyle name="好_530623_2006年县级财政报表附表_Book1" xfId="361"/>
    <cellStyle name="40% - 强调文字颜色 6 2 2" xfId="362"/>
    <cellStyle name="差_03昭通_分单位预算" xfId="363"/>
    <cellStyle name="好_卫生部门_Book1" xfId="364"/>
    <cellStyle name="差_~4190974" xfId="365"/>
    <cellStyle name="40% - 强调文字颜色 6 2_2012年文教科审核单位目预算(修改后)" xfId="366"/>
    <cellStyle name="差_2006年水利统计指标统计表_2013各科项目预算0322" xfId="367"/>
    <cellStyle name="60% - Accent1" xfId="368"/>
    <cellStyle name="部门" xfId="369"/>
    <cellStyle name="60% - Accent2" xfId="370"/>
    <cellStyle name="60% - Accent3" xfId="371"/>
    <cellStyle name="差_2008年县级公安保障标准落实奖励经费分配测算_人大审议法定民生支出" xfId="372"/>
    <cellStyle name="PSInt" xfId="373"/>
    <cellStyle name="60% - Accent4" xfId="374"/>
    <cellStyle name="per.style" xfId="375"/>
    <cellStyle name="Hyperlink_AheadBehind.xls Chart 23" xfId="376"/>
    <cellStyle name="强调文字颜色 4 2" xfId="377"/>
    <cellStyle name="差_2009年一般性转移支付标准工资_地方配套按人均增幅控制8.30一般预算平均增幅、人均可用财力平均增幅两次控制、社会治安系数调整、案件数调整xl_人大审议法定民生支出" xfId="378"/>
    <cellStyle name="60% - Accent5" xfId="379"/>
    <cellStyle name="好_检验表" xfId="380"/>
    <cellStyle name="t" xfId="381"/>
    <cellStyle name="强调文字颜色 4 3" xfId="382"/>
    <cellStyle name="60% - Accent6" xfId="383"/>
    <cellStyle name="好_530623_2006年县级财政报表附表_分单位预算" xfId="384"/>
    <cellStyle name="差_2006年在职人员情况_Book1" xfId="385"/>
    <cellStyle name="好_卫生部门_分单位预算" xfId="386"/>
    <cellStyle name="Heading 4" xfId="387"/>
    <cellStyle name="60% - 强调文字颜色 1 2" xfId="388"/>
    <cellStyle name="60% - 强调文字颜色 1 2 2" xfId="389"/>
    <cellStyle name="60% - 强调文字颜色 1 2 3" xfId="390"/>
    <cellStyle name="60% - 强调文字颜色 1 2_2012年文教科审核单位目预算(修改后)" xfId="391"/>
    <cellStyle name="60% - 强调文字颜色 1 3" xfId="392"/>
    <cellStyle name="差_2006年分析表_分单位预算" xfId="393"/>
    <cellStyle name="60% - 强调文字颜色 2 2" xfId="394"/>
    <cellStyle name="好_财政供养人员_Book1" xfId="395"/>
    <cellStyle name="Accent6 - 60%" xfId="396"/>
    <cellStyle name="60% - 强调文字颜色 2 2 3" xfId="397"/>
    <cellStyle name="差_2007年人员分部门统计表_开发区 2015年第二次报省市县财政预算表0624" xfId="398"/>
    <cellStyle name="差_2006年全省财力计算表（中央、决算）_分单位预算" xfId="399"/>
    <cellStyle name="60% - 强调文字颜色 2 2_2012年文教科审核单位目预算(修改后)" xfId="400"/>
    <cellStyle name="60% - 强调文字颜色 3 2" xfId="401"/>
    <cellStyle name="标题 2 2 2" xfId="402"/>
    <cellStyle name="60% - 强调文字颜色 3 2_2012年文教科审核单位目预算(修改后)" xfId="403"/>
    <cellStyle name="60% - 强调文字颜色 3 3" xfId="404"/>
    <cellStyle name="差_2009年一般性转移支付标准工资_地方配套按人均增幅控制8.30xl_开发区 2015年第二次报省市县财政预算表0618" xfId="405"/>
    <cellStyle name="Neutral" xfId="406"/>
    <cellStyle name="60% - 强调文字颜色 4 2" xfId="407"/>
    <cellStyle name="60% - 强调文字颜色 4 2 2" xfId="408"/>
    <cellStyle name="60% - 强调文字颜色 4 2_2012年文教科审核单位目预算(修改后)" xfId="409"/>
    <cellStyle name="好_地方配套按人均增幅控制8.31（调整结案率后）xl_2013各科项目预算0322" xfId="410"/>
    <cellStyle name="60% - 强调文字颜色 5 2" xfId="411"/>
    <cellStyle name="60% - 强调文字颜色 5 2 2" xfId="412"/>
    <cellStyle name="60% - 强调文字颜色 5 2 3" xfId="413"/>
    <cellStyle name="60% - 强调文字颜色 5 3" xfId="414"/>
    <cellStyle name="好_2007年人员分部门统计表" xfId="415"/>
    <cellStyle name="差_2006年全省财力计算表（中央、决算）_2013各科项目预算0322" xfId="416"/>
    <cellStyle name="差_县级基础数据_开发区 2015年第二次报省市县财政预算表0624" xfId="417"/>
    <cellStyle name="60% - 强调文字颜色 6 2" xfId="418"/>
    <cellStyle name="差_2007年人员分部门统计表_分单位预算" xfId="419"/>
    <cellStyle name="60% - 强调文字颜色 6 2 3" xfId="420"/>
    <cellStyle name="60% - 强调文字颜色 6 2_2012年文教科审核单位目预算(修改后)" xfId="421"/>
    <cellStyle name="差_Book2_2012年财政收入任务分配情况表0326.xls01_分单位预算" xfId="422"/>
    <cellStyle name="60% - 强调文字颜色 6 3" xfId="423"/>
    <cellStyle name="6mal" xfId="424"/>
    <cellStyle name="差_2006年在职人员情况_人大审议法定民生支出" xfId="425"/>
    <cellStyle name="好_2009年一般性转移支付标准工资_奖励补助测算7.25 (version 1) (version 1)_开发区 2015年第二次报省市县财政预算表0618" xfId="426"/>
    <cellStyle name="差_2007年人员分部门统计表_人大审议法定民生支出" xfId="427"/>
    <cellStyle name="Accent1 - 40%" xfId="428"/>
    <cellStyle name="差_2006年基础数据" xfId="429"/>
    <cellStyle name="好_Book1_银行账户情况表_2010年12月_分单位预算" xfId="430"/>
    <cellStyle name="Accent1 - 60%" xfId="431"/>
    <cellStyle name="差_2006年分析表_开发区 2015年第二次报省市县财政预算表0618" xfId="432"/>
    <cellStyle name="Accent1_2013.2.27文教口预算建议汇总表(第一次会后修改)" xfId="433"/>
    <cellStyle name="Accent2" xfId="434"/>
    <cellStyle name="Accent2_2013.2.27文教口预算建议汇总表(第一次会后修改)" xfId="435"/>
    <cellStyle name="差_2007年可用财力_人大审议法定民生支出" xfId="436"/>
    <cellStyle name="Accent3" xfId="437"/>
    <cellStyle name="差_2007年检察院案件数" xfId="438"/>
    <cellStyle name="差_11大理_开发区 2015年第二次报省市县财政预算表0618" xfId="439"/>
    <cellStyle name="差_00省级(定稿)_分单位预算" xfId="440"/>
    <cellStyle name="差_Book1_1_2012年文教科预算(报预算科)_开发区 2015年第二次报省市县财政预算表0624" xfId="441"/>
    <cellStyle name="差_2007年人员分部门统计表_Book1" xfId="442"/>
    <cellStyle name="差_人大审议法定民生支出" xfId="443"/>
    <cellStyle name="差_2008年县级公安保障标准落实奖励经费分配测算_开发区 2015年第二次报省市县财政预算表0624" xfId="444"/>
    <cellStyle name="Milliers_!!!GO" xfId="445"/>
    <cellStyle name="Accent3 - 20%" xfId="446"/>
    <cellStyle name="Mon閠aire [0]_!!!GO" xfId="447"/>
    <cellStyle name="Accent3 - 40%" xfId="448"/>
    <cellStyle name="好_2009年一般性转移支付标准工资_~4190974" xfId="449"/>
    <cellStyle name="差_建行_开发区 2015年第二次报省市县财政预算表0624" xfId="450"/>
    <cellStyle name="Accent3 - 60%" xfId="451"/>
    <cellStyle name="差_11大理_开发区 2015年第二次报省市县财政预算表0624" xfId="452"/>
    <cellStyle name="差_云南省2008年转移支付测算——州市本级考核部分及政策性测算_分单位预算" xfId="453"/>
    <cellStyle name="Border" xfId="454"/>
    <cellStyle name="Accent4" xfId="455"/>
    <cellStyle name="Accent4 - 40%" xfId="456"/>
    <cellStyle name="差_2006年水利统计指标统计表_开发区 2015年第二次报省市县财政预算表0624" xfId="457"/>
    <cellStyle name="Accent4 - 60%" xfId="458"/>
    <cellStyle name="捠壿 [0.00]_Region Orders (2)" xfId="459"/>
    <cellStyle name="差_2007年人员分部门统计表_开发区 2015年第二次报省市县财政预算表0618" xfId="460"/>
    <cellStyle name="Accent4_2013.2.27文教口预算建议汇总表(第一次会后修改)" xfId="461"/>
    <cellStyle name="Accent5" xfId="462"/>
    <cellStyle name="Accent5 - 60%" xfId="463"/>
    <cellStyle name="Accent5_2013.2.27文教口预算建议汇总表(第一次会后修改)" xfId="464"/>
    <cellStyle name="Accent6" xfId="465"/>
    <cellStyle name="Calc Currency (0)" xfId="466"/>
    <cellStyle name="差_2007年检察院案件数_分单位预算" xfId="467"/>
    <cellStyle name="差_Book1_年初可执行指标录入" xfId="468"/>
    <cellStyle name="PSHeading" xfId="469"/>
    <cellStyle name="Calculation" xfId="470"/>
    <cellStyle name="差_2006年在职人员情况_开发区 2015年第二次报省市县财政预算表0618" xfId="471"/>
    <cellStyle name="Check Cell" xfId="472"/>
    <cellStyle name="好_丽江汇总_人大审议法定民生支出" xfId="473"/>
    <cellStyle name="差_2006年水利统计指标统计表_2013.2.27文教口预算建议汇总表(第一次会后修改)" xfId="474"/>
    <cellStyle name="Comma [0]" xfId="475"/>
    <cellStyle name="통화_BOILER-CO1" xfId="476"/>
    <cellStyle name="comma zerodec" xfId="477"/>
    <cellStyle name="Comma_!!!GO" xfId="478"/>
    <cellStyle name="Currency_!!!GO" xfId="479"/>
    <cellStyle name="Currency1" xfId="480"/>
    <cellStyle name="Dezimal_laroux" xfId="481"/>
    <cellStyle name="差_11大理_Book1" xfId="482"/>
    <cellStyle name="Dollar (zero dec)" xfId="483"/>
    <cellStyle name="好_指标五_分单位预算" xfId="484"/>
    <cellStyle name="差_530623_2006年县级财政报表附表_2013.2.27文教口预算建议汇总表(第一次会后修改)" xfId="485"/>
    <cellStyle name="差_1110洱源县" xfId="486"/>
    <cellStyle name="差_检验表_人大审议法定民生支出" xfId="487"/>
    <cellStyle name="Explanatory Text" xfId="488"/>
    <cellStyle name="差_2006年在职人员情况_2013各科项目预算0322" xfId="489"/>
    <cellStyle name="Fixed" xfId="490"/>
    <cellStyle name="Followed Hyperlink_AheadBehind.xls Chart 23" xfId="491"/>
    <cellStyle name="标题 2 2" xfId="492"/>
    <cellStyle name="常规 96" xfId="493"/>
    <cellStyle name="Grey" xfId="494"/>
    <cellStyle name="强调文字颜色 5 2 2" xfId="495"/>
    <cellStyle name="好_2009年一般性转移支付标准工资_地方配套按人均增幅控制8.30一般预算平均增幅、人均可用财力平均增幅两次控制、社会治安系数调整、案件数调整xl_Book1" xfId="496"/>
    <cellStyle name="Header1" xfId="497"/>
    <cellStyle name="HEADING1" xfId="498"/>
    <cellStyle name="HEADING2" xfId="499"/>
    <cellStyle name="好_指标四_Book1" xfId="500"/>
    <cellStyle name="Input [yellow]" xfId="501"/>
    <cellStyle name="Input Cells" xfId="502"/>
    <cellStyle name="差_0502通海县_开发区 2015年第二次报省市县财政预算表0618" xfId="503"/>
    <cellStyle name="好_第五部分(才淼、饶永宏）_2013各科项目预算0322" xfId="504"/>
    <cellStyle name="好_Book1_1_2012年文教科预算(报预算科)_2013各科项目预算0322" xfId="505"/>
    <cellStyle name="Input_2013.2.27文教口预算建议汇总表(第一次会后修改)" xfId="506"/>
    <cellStyle name="差_00省级(打印)_开发区 2015年第二次报省市县财政预算表0618" xfId="507"/>
    <cellStyle name="Linked Cells" xfId="508"/>
    <cellStyle name="好_0502通海县_开发区 2015年第二次报省市县财政预算表0618" xfId="509"/>
    <cellStyle name="差_2007年检察院案件数_人大审议法定民生支出" xfId="510"/>
    <cellStyle name="Valuta_pldt" xfId="511"/>
    <cellStyle name="差_县级公安机关公用经费标准奖励测算方案（定稿）_分单位预算" xfId="512"/>
    <cellStyle name="Millares [0]_96 Risk" xfId="513"/>
    <cellStyle name="Millares_96 Risk" xfId="514"/>
    <cellStyle name="Milliers [0]_!!!GO" xfId="515"/>
    <cellStyle name="差_00省级(定稿)_开发区 2015年第二次报省市县财政预算表0624" xfId="516"/>
    <cellStyle name="好_奖励补助测算7.23_分单位预算" xfId="517"/>
    <cellStyle name="Moneda [0]_96 Risk" xfId="518"/>
    <cellStyle name="Moneda_96 Risk" xfId="519"/>
    <cellStyle name="好_指标五_人大审议法定民生支出" xfId="520"/>
    <cellStyle name="好_11大理_开发区 2015年第二次报省市县财政预算表0624" xfId="521"/>
    <cellStyle name="差_11大理_2013.2.27文教口预算建议汇总表(第一次会后修改)" xfId="522"/>
    <cellStyle name="New Times Roman" xfId="523"/>
    <cellStyle name="no dec" xfId="524"/>
    <cellStyle name="Non défini" xfId="525"/>
    <cellStyle name="Norma,_laroux_4_营业在建 (2)_E21" xfId="526"/>
    <cellStyle name="好_历年教师人数" xfId="527"/>
    <cellStyle name="差_汇总_开发区 2015年第二次报省市县财政预算表0624" xfId="528"/>
    <cellStyle name="Normal_!!!GO" xfId="529"/>
    <cellStyle name="Output" xfId="530"/>
    <cellStyle name="Percent [2]" xfId="531"/>
    <cellStyle name="Percent_!!!GO" xfId="532"/>
    <cellStyle name="解释性文本 2 3" xfId="533"/>
    <cellStyle name="差_2006年全省财力计算表（中央、决算）_开发区 2015年第二次报省市县财政预算表0624" xfId="534"/>
    <cellStyle name="好_第一部分：综合全" xfId="535"/>
    <cellStyle name="标题 5" xfId="536"/>
    <cellStyle name="Pourcentage_pldt" xfId="537"/>
    <cellStyle name="PSDate" xfId="538"/>
    <cellStyle name="好_1110洱源县_开发区 2015年第二次报省市县财政预算表0624" xfId="539"/>
    <cellStyle name="差_00省级(打印)" xfId="540"/>
    <cellStyle name="PSSpacer" xfId="541"/>
    <cellStyle name="好_检验表（调整后）_2013.2.27文教口预算建议汇总表(第一次会后修改)" xfId="542"/>
    <cellStyle name="Red" xfId="543"/>
    <cellStyle name="差_2008年县级公安保障标准落实奖励经费分配测算" xfId="544"/>
    <cellStyle name="RowLevel_0" xfId="545"/>
    <cellStyle name="sstot" xfId="546"/>
    <cellStyle name="好_2013各科项目预算0322" xfId="547"/>
    <cellStyle name="Standard_AREAS" xfId="548"/>
    <cellStyle name="Title" xfId="549"/>
    <cellStyle name="差_~5676413_开发区 2015年第二次报省市县财政预算表0618" xfId="550"/>
    <cellStyle name="Total" xfId="551"/>
    <cellStyle name="标题 1 2 2" xfId="552"/>
    <cellStyle name="差_高中教师人数（教育厅1.6日提供）_2013.2.27文教口预算建议汇总表(第一次会后修改)" xfId="553"/>
    <cellStyle name="Tusental (0)_pldt" xfId="554"/>
    <cellStyle name="差_2006年水利统计指标统计表_人大审议法定民生支出" xfId="555"/>
    <cellStyle name="Tusental_pldt" xfId="556"/>
    <cellStyle name="Valuta (0)_pldt" xfId="557"/>
    <cellStyle name="Warning Text" xfId="558"/>
    <cellStyle name="百分比 2" xfId="559"/>
    <cellStyle name="好_Book1_2013年地方财政分县区收支预算表_开发区 2015年第二次报省市县财政预算表0618" xfId="560"/>
    <cellStyle name="百分比 3" xfId="561"/>
    <cellStyle name="捠壿_Region Orders (2)" xfId="562"/>
    <cellStyle name="编号" xfId="563"/>
    <cellStyle name="差_05玉溪" xfId="564"/>
    <cellStyle name="标题 1 2 3" xfId="565"/>
    <cellStyle name="常规 100" xfId="566"/>
    <cellStyle name="标题 1 2_2012年文教科审核单位目预算(修改后)" xfId="567"/>
    <cellStyle name="标题 1 3" xfId="568"/>
    <cellStyle name="标题 2 2 3" xfId="569"/>
    <cellStyle name="差_00省级(打印)_2013.2.27文教口预算建议汇总表(第一次会后修改)" xfId="570"/>
    <cellStyle name="标题 2 2_2012年文教科审核单位目预算(修改后)" xfId="571"/>
    <cellStyle name="标题 2 3" xfId="572"/>
    <cellStyle name="差_00省级(打印)_人大审议法定民生支出" xfId="573"/>
    <cellStyle name="标题 3 2 2" xfId="574"/>
    <cellStyle name="标题 3 2 3" xfId="575"/>
    <cellStyle name="好_奖励补助测算5.23新_分单位预算" xfId="576"/>
    <cellStyle name="差_指标五_分单位预算" xfId="577"/>
    <cellStyle name="差_03昭通_开发区 2015年第二次报省市县财政预算表0624" xfId="578"/>
    <cellStyle name="千位分隔 3" xfId="579"/>
    <cellStyle name="标题 4 2" xfId="580"/>
    <cellStyle name="差_2006年水利统计指标统计表" xfId="581"/>
    <cellStyle name="差_00省级(定稿)_开发区 2015年第二次报省市县财政预算表0618" xfId="582"/>
    <cellStyle name="标题 4 2 3" xfId="583"/>
    <cellStyle name="标题 4 2_2012年文教科审核单位目预算(修改后)" xfId="584"/>
    <cellStyle name="千位分隔 4" xfId="585"/>
    <cellStyle name="标题 4 3" xfId="586"/>
    <cellStyle name="差_丽江汇总_2013各科项目预算0322" xfId="587"/>
    <cellStyle name="标题 5 2" xfId="588"/>
    <cellStyle name="好_2009年一般性转移支付标准工资_地方配套按人均增幅控制8.31（调整结案率后）xl_2013.2.27文教口预算建议汇总表(第一次会后修改)" xfId="589"/>
    <cellStyle name="差_11大理_人大审议法定民生支出" xfId="590"/>
    <cellStyle name="差_1110洱源县_2013各科项目预算0322" xfId="591"/>
    <cellStyle name="标题 5 3" xfId="592"/>
    <cellStyle name="标题 6" xfId="593"/>
    <cellStyle name="好_Book1_2_Book1" xfId="594"/>
    <cellStyle name="差_03昭通_2013.2.27文教口预算建议汇总表(第一次会后修改)" xfId="595"/>
    <cellStyle name="好_教师绩效工资测算表（离退休按各地上报数测算）2009年1月1日_分单位预算" xfId="596"/>
    <cellStyle name="好_00省级(打印)" xfId="597"/>
    <cellStyle name="标题1" xfId="598"/>
    <cellStyle name="差_0502通海县_2013各科项目预算0322" xfId="599"/>
    <cellStyle name="表标题" xfId="600"/>
    <cellStyle name="差 2" xfId="601"/>
    <cellStyle name="差 2 2" xfId="602"/>
    <cellStyle name="差_2009年一般性转移支付标准工资_奖励补助测算5.22测试_2013各科项目预算0322" xfId="603"/>
    <cellStyle name="差 2 3" xfId="604"/>
    <cellStyle name="差_~5676413" xfId="605"/>
    <cellStyle name="差 2_2012年文教科审核单位目预算(修改后)" xfId="606"/>
    <cellStyle name="好_奖励补助测算7.25 (version 1) (version 1)_分单位预算" xfId="607"/>
    <cellStyle name="差 3" xfId="608"/>
    <cellStyle name="差_~4190974_2013.2.27文教口预算建议汇总表(第一次会后修改)" xfId="609"/>
    <cellStyle name="常规 93" xfId="610"/>
    <cellStyle name="常规 88" xfId="611"/>
    <cellStyle name="差_~4190974_Book1" xfId="612"/>
    <cellStyle name="差_~4190974_开发区 2015年第二次报省市县财政预算表0618" xfId="613"/>
    <cellStyle name="好_建行_开发区 2015年第二次报省市县财政预算表0618" xfId="614"/>
    <cellStyle name="好_第五部分(才淼、饶永宏）_2013.2.27文教口预算建议汇总表(第一次会后修改)" xfId="615"/>
    <cellStyle name="差_2009年一般性转移支付标准工资_奖励补助测算7.25_分单位预算" xfId="616"/>
    <cellStyle name="差_~4190974_开发区 2015年第二次报省市县财政预算表0624" xfId="617"/>
    <cellStyle name="好_2008年县级公安保障标准落实奖励经费分配测算_分单位预算" xfId="618"/>
    <cellStyle name="差_~4190974_人大审议法定民生支出" xfId="619"/>
    <cellStyle name="好_下半年禁吸戒毒经费1000万元_2013.2.27文教口预算建议汇总表(第一次会后修改)" xfId="620"/>
    <cellStyle name="差_~5676413_2013各科项目预算0322" xfId="621"/>
    <cellStyle name="好_~4190974_开发区 2015年第二次报省市县财政预算表0624" xfId="622"/>
    <cellStyle name="差_历年教师人数" xfId="623"/>
    <cellStyle name="差_~5676413_Book1" xfId="624"/>
    <cellStyle name="差_~5676413_开发区 2015年第二次报省市县财政预算表0624" xfId="625"/>
    <cellStyle name="差_云南省2008年中小学教职工情况（教育厅提供20090101加工整理）_开发区 2015年第二次报省市县财政预算表0618" xfId="626"/>
    <cellStyle name="差_00省级(打印)_开发区 2015年第二次报省市县财政预算表0624" xfId="627"/>
    <cellStyle name="差_00省级(定稿)" xfId="628"/>
    <cellStyle name="差_00省级(定稿)_2013.2.27文教口预算建议汇总表(第一次会后修改)" xfId="629"/>
    <cellStyle name="差_00省级(定稿)_2013各科项目预算0322" xfId="630"/>
    <cellStyle name="差_云南省2008年中小学教师人数统计表_2013.2.27文教口预算建议汇总表(第一次会后修改)" xfId="631"/>
    <cellStyle name="差_00省级(定稿)_Book1" xfId="632"/>
    <cellStyle name="差_2006年水利统计指标统计表_分单位预算" xfId="633"/>
    <cellStyle name="差_00省级(定稿)_人大审议法定民生支出" xfId="634"/>
    <cellStyle name="差_2006年基础数据_人大审议法定民生支出" xfId="635"/>
    <cellStyle name="差_03昭通_开发区 2015年第二次报省市县财政预算表0618" xfId="636"/>
    <cellStyle name="好_检验表_分单位预算" xfId="637"/>
    <cellStyle name="差_03昭通_人大审议法定民生支出" xfId="638"/>
    <cellStyle name="差_0502通海县" xfId="639"/>
    <cellStyle name="差_0502通海县_2013.2.27文教口预算建议汇总表(第一次会后修改)" xfId="640"/>
    <cellStyle name="差_0502通海县_Book1" xfId="641"/>
    <cellStyle name="差_0502通海县_分单位预算" xfId="642"/>
    <cellStyle name="差_2006年基础数据_开发区 2015年第二次报省市县财政预算表0618" xfId="643"/>
    <cellStyle name="差_2006年基础数据_2013.2.27文教口预算建议汇总表(第一次会后修改)" xfId="644"/>
    <cellStyle name="差_2006年分析表_2013各科项目预算0322" xfId="645"/>
    <cellStyle name="差_0502通海县_开发区 2015年第二次报省市县财政预算表0624" xfId="646"/>
    <cellStyle name="差_05玉溪_2013.2.27文教口预算建议汇总表(第一次会后修改)" xfId="647"/>
    <cellStyle name="差_5334_2006年迪庆县级财政报表附表_开发区 2015年第二次报省市县财政预算表0618" xfId="648"/>
    <cellStyle name="差_2009年一般性转移支付标准工资_奖励补助测算7.25 (version 1) (version 1)_Book1" xfId="649"/>
    <cellStyle name="差_05玉溪_2013各科项目预算0322" xfId="650"/>
    <cellStyle name="差_05玉溪_Book1" xfId="651"/>
    <cellStyle name="差_05玉溪_分单位预算" xfId="652"/>
    <cellStyle name="差_0605石屏县_2013.2.27文教口预算建议汇总表(第一次会后修改)" xfId="653"/>
    <cellStyle name="差_0605石屏县_2013各科项目预算0322" xfId="654"/>
    <cellStyle name="差_2007年可用财力_开发区 2015年第二次报省市县财政预算表0618" xfId="655"/>
    <cellStyle name="数量" xfId="656"/>
    <cellStyle name="差_0605石屏县_分单位预算" xfId="657"/>
    <cellStyle name="差_0605石屏县_开发区 2015年第二次报省市县财政预算表0618" xfId="658"/>
    <cellStyle name="差_1003牟定县" xfId="659"/>
    <cellStyle name="差_2006年水利统计指标统计表_开发区 2015年第二次报省市县财政预算表0618" xfId="660"/>
    <cellStyle name="差_1110洱源县_2013.2.27文教口预算建议汇总表(第一次会后修改)" xfId="661"/>
    <cellStyle name="差_1110洱源县_分单位预算" xfId="662"/>
    <cellStyle name="差_1110洱源县_开发区 2015年第二次报省市县财政预算表0618" xfId="663"/>
    <cellStyle name="差_不用软件计算9.1不考虑经费管理评价xl" xfId="664"/>
    <cellStyle name="差_1110洱源县_开发区 2015年第二次报省市县财政预算表0624" xfId="665"/>
    <cellStyle name="差_11大理_2013各科项目预算0322" xfId="666"/>
    <cellStyle name="差_11大理_分单位预算" xfId="667"/>
    <cellStyle name="差_建行_人大审议法定民生支出" xfId="668"/>
    <cellStyle name="差_2009年一般性转移支付标准工资_地方配套按人均增幅控制8.31（调整结案率后）xl_Book1" xfId="669"/>
    <cellStyle name="差_2、土地面积、人口、粮食产量基本情况" xfId="670"/>
    <cellStyle name="差_2、土地面积、人口、粮食产量基本情况_Book1" xfId="671"/>
    <cellStyle name="常规 2 2 3" xfId="672"/>
    <cellStyle name="差_2、土地面积、人口、粮食产量基本情况_开发区 2015年第二次报省市县财政预算表0618" xfId="673"/>
    <cellStyle name="差_2006年分析表_Book1" xfId="674"/>
    <cellStyle name="好_建行_Book1" xfId="675"/>
    <cellStyle name="差_2006年分析表_开发区 2015年第二次报省市县财政预算表0624" xfId="676"/>
    <cellStyle name="差_2006年基础数据_2013各科项目预算0322" xfId="677"/>
    <cellStyle name="差_2006年基础数据_开发区 2015年第二次报省市县财政预算表0624" xfId="678"/>
    <cellStyle name="差_2006年全省财力计算表（中央、决算）_2013.2.27文教口预算建议汇总表(第一次会后修改)" xfId="679"/>
    <cellStyle name="差_2006年全省财力计算表（中央、决算）_人大审议法定民生支出" xfId="680"/>
    <cellStyle name="差_2006年水利统计指标统计表_Book1" xfId="681"/>
    <cellStyle name="好_教育厅提供义务教育及高中教师人数（2009年1月6日）_2013各科项目预算0322" xfId="682"/>
    <cellStyle name="差_2006年在职人员情况" xfId="683"/>
    <cellStyle name="差_2007年检察院案件数_开发区 2015年第二次报省市县财政预算表0618" xfId="684"/>
    <cellStyle name="差_2006年在职人员情况_2013.2.27文教口预算建议汇总表(第一次会后修改)" xfId="685"/>
    <cellStyle name="差_财政供养人员_2013.2.27文教口预算建议汇总表(第一次会后修改)" xfId="686"/>
    <cellStyle name="差_2006年在职人员情况_分单位预算" xfId="687"/>
    <cellStyle name="差_2007年检察院案件数_Book1" xfId="688"/>
    <cellStyle name="差_2007年检察院案件数_开发区 2015年第二次报省市县财政预算表0624" xfId="689"/>
    <cellStyle name="差_2007年可用财力_2013.2.27文教口预算建议汇总表(第一次会后修改)" xfId="690"/>
    <cellStyle name="差_2007年可用财力_2013各科项目预算0322" xfId="691"/>
    <cellStyle name="差_2007年可用财力_Book1" xfId="692"/>
    <cellStyle name="差_2007年可用财力_开发区 2015年第二次报省市县财政预算表0624" xfId="693"/>
    <cellStyle name="差_银行账户情况表_2010年12月_2013各科项目预算0322" xfId="694"/>
    <cellStyle name="差_2007年人员分部门统计表" xfId="695"/>
    <cellStyle name="差_2007年人员分部门统计表_2013.2.27文教口预算建议汇总表(第一次会后修改)" xfId="696"/>
    <cellStyle name="好_Book2_2012年财政收入任务分配情况表0326.xls01_分单位预算" xfId="697"/>
    <cellStyle name="差_2007年人员分部门统计表_2013各科项目预算0322" xfId="698"/>
    <cellStyle name="好_汇总-县级财政报表附表_人大审议法定民生支出" xfId="699"/>
    <cellStyle name="差_教师绩效工资测算表（离退休按各地上报数测算）2009年1月1日_2013各科项目预算0322" xfId="700"/>
    <cellStyle name="差_2007年政法部门业务指标_2013各科项目预算0322" xfId="701"/>
    <cellStyle name="差_云南省2008年中小学教师人数统计表_开发区 2015年第二次报省市县财政预算表0618" xfId="702"/>
    <cellStyle name="差_教师绩效工资测算表（离退休按各地上报数测算）2009年1月1日_Book1" xfId="703"/>
    <cellStyle name="差_2008云南省分县市中小学教职工统计表（教育厅提供）_2013各科项目预算0322" xfId="704"/>
    <cellStyle name="差_2007年政法部门业务指标_Book1" xfId="705"/>
    <cellStyle name="差_教师绩效工资测算表（离退休按各地上报数测算）2009年1月1日_分单位预算" xfId="706"/>
    <cellStyle name="差_2007年政法部门业务指标_分单位预算" xfId="707"/>
    <cellStyle name="差_教师绩效工资测算表（离退休按各地上报数测算）2009年1月1日_开发区 2015年第二次报省市县财政预算表0618" xfId="708"/>
    <cellStyle name="差_2007年政法部门业务指标_开发区 2015年第二次报省市县财政预算表0618" xfId="709"/>
    <cellStyle name="差_云南省2008年转移支付测算——州市本级考核部分及政策性测算_开发区 2015年第二次报省市县财政预算表0618" xfId="710"/>
    <cellStyle name="差_教师绩效工资测算表（离退休按各地上报数测算）2009年1月1日_开发区 2015年第二次报省市县财政预算表0624" xfId="711"/>
    <cellStyle name="差_第一部分：综合全" xfId="712"/>
    <cellStyle name="差_2007年政法部门业务指标_开发区 2015年第二次报省市县财政预算表0624" xfId="713"/>
    <cellStyle name="差_教师绩效工资测算表（离退休按各地上报数测算）2009年1月1日_人大审议法定民生支出" xfId="714"/>
    <cellStyle name="差_2007年政法部门业务指标_人大审议法定民生支出" xfId="715"/>
    <cellStyle name="差_2008年县级公安保障标准落实奖励经费分配测算_2013.2.27文教口预算建议汇总表(第一次会后修改)" xfId="716"/>
    <cellStyle name="差_Book1_1_2012年文教科预算(报预算科)_Book1" xfId="717"/>
    <cellStyle name="差_2008年县级公安保障标准落实奖励经费分配测算_2013各科项目预算0322" xfId="718"/>
    <cellStyle name="差_2008年县级公安保障标准落实奖励经费分配测算_Book1" xfId="719"/>
    <cellStyle name="好_2006年基础数据_开发区 2015年第二次报省市县财政预算表0618" xfId="720"/>
    <cellStyle name="差_2008年县级公安保障标准落实奖励经费分配测算_分单位预算" xfId="721"/>
    <cellStyle name="差_2008年县级公安保障标准落实奖励经费分配测算_开发区 2015年第二次报省市县财政预算表0618" xfId="722"/>
    <cellStyle name="差_奖励补助测算5.24冯铸_2013各科项目预算0322" xfId="723"/>
    <cellStyle name="差_2008云南省分县市中小学教职工统计表（教育厅提供）" xfId="724"/>
    <cellStyle name="差_2008云南省分县市中小学教职工统计表（教育厅提供）_2013.2.27文教口预算建议汇总表(第一次会后修改)" xfId="725"/>
    <cellStyle name="差_2008云南省分县市中小学教职工统计表（教育厅提供）_Book1" xfId="726"/>
    <cellStyle name="差_2008云南省分县市中小学教职工统计表（教育厅提供）_分单位预算" xfId="727"/>
    <cellStyle name="链接单元格 2 3" xfId="728"/>
    <cellStyle name="差_2008云南省分县市中小学教职工统计表（教育厅提供）_开发区 2015年第二次报省市县财政预算表0618" xfId="729"/>
    <cellStyle name="差_2008云南省分县市中小学教职工统计表（教育厅提供）_开发区 2015年第二次报省市县财政预算表0624" xfId="730"/>
    <cellStyle name="差_2008云南省分县市中小学教职工统计表（教育厅提供）_人大审议法定民生支出" xfId="731"/>
    <cellStyle name="差_2009年一般性转移支付标准工资" xfId="732"/>
    <cellStyle name="差_2009年一般性转移支付标准工资_~4190974" xfId="733"/>
    <cellStyle name="差_2009年一般性转移支付标准工资_~4190974_2013.2.27文教口预算建议汇总表(第一次会后修改)" xfId="734"/>
    <cellStyle name="好_奖励补助测算5.22测试_Book1" xfId="735"/>
    <cellStyle name="差_2009年一般性转移支付标准工资_~4190974_2013各科项目预算0322" xfId="736"/>
    <cellStyle name="差_奖励补助测算5.23新_2013.2.27文教口预算建议汇总表(第一次会后修改)" xfId="737"/>
    <cellStyle name="差_2009年一般性转移支付标准工资_~4190974_Book1" xfId="738"/>
    <cellStyle name="好_丽江汇总_开发区 2015年第二次报省市县财政预算表0624" xfId="739"/>
    <cellStyle name="差_2009年一般性转移支付标准工资_~4190974_分单位预算" xfId="740"/>
    <cellStyle name="借出原因" xfId="741"/>
    <cellStyle name="好_奖励补助测算7.23_人大审议法定民生支出" xfId="742"/>
    <cellStyle name="差_2009年一般性转移支付标准工资_~4190974_开发区 2015年第二次报省市县财政预算表0624" xfId="743"/>
    <cellStyle name="差_2009年一般性转移支付标准工资_~4190974_人大审议法定民生支出" xfId="744"/>
    <cellStyle name="差_2009年一般性转移支付标准工资_~5676413" xfId="745"/>
    <cellStyle name="差_2009年一般性转移支付标准工资_~5676413_2013.2.27文教口预算建议汇总表(第一次会后修改)" xfId="746"/>
    <cellStyle name="差_2009年一般性转移支付标准工资_~5676413_2013各科项目预算0322" xfId="747"/>
    <cellStyle name="差_2009年一般性转移支付标准工资_~5676413_Book1" xfId="748"/>
    <cellStyle name="差_2009年一般性转移支付标准工资_~5676413_分单位预算" xfId="749"/>
    <cellStyle name="差_Book2_结算测算" xfId="750"/>
    <cellStyle name="差_2009年一般性转移支付标准工资_~5676413_开发区 2015年第二次报省市县财政预算表0618" xfId="751"/>
    <cellStyle name="差_2009年一般性转移支付标准工资_~5676413_开发区 2015年第二次报省市县财政预算表0624" xfId="752"/>
    <cellStyle name="差_2009年一般性转移支付标准工资_~5676413_人大审议法定民生支出" xfId="753"/>
    <cellStyle name="差_2009年一般性转移支付标准工资_2013.2.27文教口预算建议汇总表(第一次会后修改)" xfId="754"/>
    <cellStyle name="差_2009年一般性转移支付标准工资_Book1" xfId="755"/>
    <cellStyle name="差_2009年一般性转移支付标准工资_不用软件计算9.1不考虑经费管理评价xl" xfId="756"/>
    <cellStyle name="差_2009年一般性转移支付标准工资_不用软件计算9.1不考虑经费管理评价xl_2013.2.27文教口预算建议汇总表(第一次会后修改)" xfId="757"/>
    <cellStyle name="常规 42" xfId="758"/>
    <cellStyle name="常规 37" xfId="759"/>
    <cellStyle name="差_2009年一般性转移支付标准工资_不用软件计算9.1不考虑经费管理评价xl_2013各科项目预算0322" xfId="760"/>
    <cellStyle name="差_2009年一般性转移支付标准工资_不用软件计算9.1不考虑经费管理评价xl_Book1" xfId="761"/>
    <cellStyle name="差_2009年一般性转移支付标准工资_不用软件计算9.1不考虑经费管理评价xl_开发区 2015年第二次报省市县财政预算表0618" xfId="762"/>
    <cellStyle name="差_2009年一般性转移支付标准工资_不用软件计算9.1不考虑经费管理评价xl_开发区 2015年第二次报省市县财政预算表0624" xfId="763"/>
    <cellStyle name="差_2009年一般性转移支付标准工资_不用软件计算9.1不考虑经费管理评价xl_人大审议法定民生支出" xfId="764"/>
    <cellStyle name="差_Book1_县公司_人大审议法定民生支出" xfId="765"/>
    <cellStyle name="差_2009年一般性转移支付标准工资_地方配套按人均增幅控制8.30xl" xfId="766"/>
    <cellStyle name="差_2009年一般性转移支付标准工资_地方配套按人均增幅控制8.30xl_2013.2.27文教口预算建议汇总表(第一次会后修改)" xfId="767"/>
    <cellStyle name="差_奖励补助测算7.23_Book1" xfId="768"/>
    <cellStyle name="差_2009年一般性转移支付标准工资_地方配套按人均增幅控制8.30xl_2013各科项目预算0322" xfId="769"/>
    <cellStyle name="差_2009年一般性转移支付标准工资_地方配套按人均增幅控制8.30xl_人大审议法定民生支出" xfId="770"/>
    <cellStyle name="差_2009年一般性转移支付标准工资_地方配套按人均增幅控制8.30xl_Book1" xfId="771"/>
    <cellStyle name="差_2009年一般性转移支付标准工资_地方配套按人均增幅控制8.30xl_分单位预算" xfId="772"/>
    <cellStyle name="差_财政支出对上级的依赖程度_Book1" xfId="773"/>
    <cellStyle name="差_2009年一般性转移支付标准工资_地方配套按人均增幅控制8.30xl_开发区 2015年第二次报省市县财政预算表0624" xfId="774"/>
    <cellStyle name="差_2009年一般性转移支付标准工资_地方配套按人均增幅控制8.30一般预算平均增幅、人均可用财力平均增幅两次控制、社会治安系数调整、案件数调整xl_2013.2.27文教口预算建议汇总表(第一次会后修改)" xfId="775"/>
    <cellStyle name="差_2009年一般性转移支付标准工资_奖励补助测算5.24冯铸_开发区 2015年第二次报省市县财政预算表0624" xfId="776"/>
    <cellStyle name="差_2009年一般性转移支付标准工资_地方配套按人均增幅控制8.30一般预算平均增幅、人均可用财力平均增幅两次控制、社会治安系数调整、案件数调整xl_2013各科项目预算0322" xfId="777"/>
    <cellStyle name="差_2009年一般性转移支付标准工资_地方配套按人均增幅控制8.30一般预算平均增幅、人均可用财力平均增幅两次控制、社会治安系数调整、案件数调整xl_Book1" xfId="778"/>
    <cellStyle name="差_2009年一般性转移支付标准工资_地方配套按人均增幅控制8.30一般预算平均增幅、人均可用财力平均增幅两次控制、社会治安系数调整、案件数调整xl_分单位预算" xfId="779"/>
    <cellStyle name="差_2009年一般性转移支付标准工资_地方配套按人均增幅控制8.30一般预算平均增幅、人均可用财力平均增幅两次控制、社会治安系数调整、案件数调整xl_开发区 2015年第二次报省市县财政预算表0618" xfId="780"/>
    <cellStyle name="差_2009年一般性转移支付标准工资_地方配套按人均增幅控制8.30一般预算平均增幅、人均可用财力平均增幅两次控制、社会治安系数调整、案件数调整xl_开发区 2015年第二次报省市县财政预算表0624" xfId="781"/>
    <cellStyle name="好_2008年县级公安保障标准落实奖励经费分配测算_2013.2.27文教口预算建议汇总表(第一次会后修改)" xfId="782"/>
    <cellStyle name="差_2009年一般性转移支付标准工资_地方配套按人均增幅控制8.31（调整结案率后）xl" xfId="783"/>
    <cellStyle name="好_2006年全省财力计算表（中央、决算）_人大审议法定民生支出" xfId="784"/>
    <cellStyle name="差_2009年一般性转移支付标准工资_地方配套按人均增幅控制8.31（调整结案率后）xl_2013.2.27文教口预算建议汇总表(第一次会后修改)" xfId="785"/>
    <cellStyle name="差_副本2015年财政预算表（发各市、省直管县）" xfId="786"/>
    <cellStyle name="差_2009年一般性转移支付标准工资_地方配套按人均增幅控制8.31（调整结案率后）xl_2013各科项目预算0322" xfId="787"/>
    <cellStyle name="差_2009年一般性转移支付标准工资_地方配套按人均增幅控制8.31（调整结案率后）xl_分单位预算" xfId="788"/>
    <cellStyle name="差_2009年一般性转移支付标准工资_地方配套按人均增幅控制8.31（调整结案率后）xl_开发区 2015年第二次报省市县财政预算表0618" xfId="789"/>
    <cellStyle name="差_2009年一般性转移支付标准工资_地方配套按人均增幅控制8.31（调整结案率后）xl_开发区 2015年第二次报省市县财政预算表0624" xfId="790"/>
    <cellStyle name="好_云南省2008年中小学教职工情况（教育厅提供20090101加工整理）_2013.2.27文教口预算建议汇总表(第一次会后修改)" xfId="791"/>
    <cellStyle name="好_财政支出对上级的依赖程度_分单位预算" xfId="792"/>
    <cellStyle name="好_2007年人员分部门统计表_开发区 2015年第二次报省市县财政预算表0618" xfId="793"/>
    <cellStyle name="差_县公司_开发区 2015年第二次报省市县财政预算表0624" xfId="794"/>
    <cellStyle name="差_2009年一般性转移支付标准工资_地方配套按人均增幅控制8.31（调整结案率后）xl_人大审议法定民生支出" xfId="795"/>
    <cellStyle name="差_2009年一般性转移支付标准工资_分单位预算" xfId="796"/>
    <cellStyle name="差_2009年一般性转移支付标准工资_奖励补助测算5.22测试" xfId="797"/>
    <cellStyle name="好_奖励补助测算5.22测试_2013各科项目预算0322" xfId="798"/>
    <cellStyle name="差_2009年一般性转移支付标准工资_奖励补助测算5.22测试_2013.2.27文教口预算建议汇总表(第一次会后修改)" xfId="799"/>
    <cellStyle name="差_2009年一般性转移支付标准工资_奖励补助测算5.22测试_分单位预算" xfId="800"/>
    <cellStyle name="差_2009年一般性转移支付标准工资_奖励补助测算5.22测试_开发区 2015年第二次报省市县财政预算表0618" xfId="801"/>
    <cellStyle name="差_2009年一般性转移支付标准工资_奖励补助测算5.22测试_开发区 2015年第二次报省市县财政预算表0624" xfId="802"/>
    <cellStyle name="差_2009年一般性转移支付标准工资_奖励补助测算5.22测试_人大审议法定民生支出" xfId="803"/>
    <cellStyle name="差_2009年一般性转移支付标准工资_奖励补助测算5.23新" xfId="804"/>
    <cellStyle name="差_2009年一般性转移支付标准工资_奖励补助测算5.23新_2013.2.27文教口预算建议汇总表(第一次会后修改)" xfId="805"/>
    <cellStyle name="差_2009年一般性转移支付标准工资_奖励补助测算5.23新_2013各科项目预算0322" xfId="806"/>
    <cellStyle name="差_2009年一般性转移支付标准工资_奖励补助测算5.23新_Book1" xfId="807"/>
    <cellStyle name="差_2009年一般性转移支付标准工资_奖励补助测算5.23新_分单位预算" xfId="808"/>
    <cellStyle name="好_2009年一般性转移支付标准工资_奖励补助测算5.22测试_Book1" xfId="809"/>
    <cellStyle name="差_2009年一般性转移支付标准工资_奖励补助测算5.23新_开发区 2015年第二次报省市县财政预算表0618" xfId="810"/>
    <cellStyle name="差_2009年一般性转移支付标准工资_奖励补助测算5.23新_人大审议法定民生支出" xfId="811"/>
    <cellStyle name="差_2009年一般性转移支付标准工资_奖励补助测算5.24冯铸" xfId="812"/>
    <cellStyle name="常规 95" xfId="813"/>
    <cellStyle name="差_2009年一般性转移支付标准工资_奖励补助测算5.24冯铸_2013.2.27文教口预算建议汇总表(第一次会后修改)" xfId="814"/>
    <cellStyle name="好_不用软件计算9.1不考虑经费管理评价xl_Book1" xfId="815"/>
    <cellStyle name="差_2009年一般性转移支付标准工资_奖励补助测算5.24冯铸_2013各科项目预算0322" xfId="816"/>
    <cellStyle name="差_2009年一般性转移支付标准工资_奖励补助测算5.24冯铸_Book1" xfId="817"/>
    <cellStyle name="好_2009年一般性转移支付标准工资_2013.2.27文教口预算建议汇总表(第一次会后修改)" xfId="818"/>
    <cellStyle name="差_2009年一般性转移支付标准工资_奖励补助测算5.24冯铸_分单位预算" xfId="819"/>
    <cellStyle name="解释性文本 3" xfId="820"/>
    <cellStyle name="差_2009年一般性转移支付标准工资_奖励补助测算5.24冯铸_开发区 2015年第二次报省市县财政预算表0618" xfId="821"/>
    <cellStyle name="差_开发区 2015年第二次报省市县财政预算表0624" xfId="822"/>
    <cellStyle name="差_2009年一般性转移支付标准工资_奖励补助测算5.24冯铸_人大审议法定民生支出" xfId="823"/>
    <cellStyle name="差_2009年一般性转移支付标准工资_奖励补助测算7.23" xfId="824"/>
    <cellStyle name="差_2009年一般性转移支付标准工资_奖励补助测算7.23_2013.2.27文教口预算建议汇总表(第一次会后修改)" xfId="825"/>
    <cellStyle name="差_2009年一般性转移支付标准工资_奖励补助测算7.23_2013各科项目预算0322" xfId="826"/>
    <cellStyle name="差_2009年一般性转移支付标准工资_奖励补助测算7.23_分单位预算" xfId="827"/>
    <cellStyle name="差_2009年一般性转移支付标准工资_奖励补助测算7.23_开发区 2015年第二次报省市县财政预算表0618" xfId="828"/>
    <cellStyle name="差_2009年一般性转移支付标准工资_奖励补助测算7.23_开发区 2015年第二次报省市县财政预算表0624" xfId="829"/>
    <cellStyle name="常规 141" xfId="830"/>
    <cellStyle name="常规 136" xfId="831"/>
    <cellStyle name="差_2009年一般性转移支付标准工资_奖励补助测算7.23_人大审议法定民生支出" xfId="832"/>
    <cellStyle name="差_2009年一般性转移支付标准工资_奖励补助测算7.25" xfId="833"/>
    <cellStyle name="差_2009年一般性转移支付标准工资_奖励补助测算7.25 (version 1) (version 1)" xfId="834"/>
    <cellStyle name="差_2009年一般性转移支付标准工资_奖励补助测算7.25 (version 1) (version 1)_2013.2.27文教口预算建议汇总表(第一次会后修改)" xfId="835"/>
    <cellStyle name="差_2009年一般性转移支付标准工资_奖励补助测算7.25 (version 1) (version 1)_2013各科项目预算0322" xfId="836"/>
    <cellStyle name="好_5334_2006年迪庆县级财政报表附表_开发区 2015年第二次报省市县财政预算表0618" xfId="837"/>
    <cellStyle name="差_2009年一般性转移支付标准工资_奖励补助测算7.25 (version 1) (version 1)_分单位预算" xfId="838"/>
    <cellStyle name="好_义务教育阶段教职工人数（教育厅提供最终）_分单位预算" xfId="839"/>
    <cellStyle name="差_2009年一般性转移支付标准工资_奖励补助测算7.25_2013.2.27文教口预算建议汇总表(第一次会后修改)" xfId="840"/>
    <cellStyle name="好_云南省2008年转移支付测算——州市本级考核部分及政策性测算_2013.2.27文教口预算建议汇总表(第一次会后修改)" xfId="841"/>
    <cellStyle name="差_2009年一般性转移支付标准工资_奖励补助测算7.25_2013各科项目预算0322" xfId="842"/>
    <cellStyle name="差_2009年一般性转移支付标准工资_奖励补助测算7.25_Book1" xfId="843"/>
    <cellStyle name="差_2009年一般性转移支付标准工资_奖励补助测算7.25_开发区 2015年第二次报省市县财政预算表0618" xfId="844"/>
    <cellStyle name="好_Book2_2013年财政收入任务分配情况表" xfId="845"/>
    <cellStyle name="差_指标四_2013.2.27文教口预算建议汇总表(第一次会后修改)" xfId="846"/>
    <cellStyle name="差_2009年一般性转移支付标准工资_奖励补助测算7.25_开发区 2015年第二次报省市县财政预算表0624" xfId="847"/>
    <cellStyle name="差_2009年一般性转移支付标准工资_奖励补助测算7.25_人大审议法定民生支出" xfId="848"/>
    <cellStyle name="差_2009年一般性转移支付标准工资_开发区 2015年第二次报省市县财政预算表0618" xfId="849"/>
    <cellStyle name="好_05玉溪_2013.2.27文教口预算建议汇总表(第一次会后修改)" xfId="850"/>
    <cellStyle name="差_2009年一般性转移支付标准工资_开发区 2015年第二次报省市县财政预算表0624" xfId="851"/>
    <cellStyle name="差_2013.2.27文教口预算建议汇总表(第一次会后修改)" xfId="852"/>
    <cellStyle name="差_2013各科项目预算0307（发回科室压缩）" xfId="853"/>
    <cellStyle name="差_2013各科项目预算0322" xfId="854"/>
    <cellStyle name="差_2013年地方财政预算表（城区第二次）" xfId="855"/>
    <cellStyle name="差_530623_2006年县级财政报表附表" xfId="856"/>
    <cellStyle name="差_530623_2006年县级财政报表附表_2013各科项目预算0322" xfId="857"/>
    <cellStyle name="好_奖励补助测算7.25_人大审议法定民生支出" xfId="858"/>
    <cellStyle name="差_530623_2006年县级财政报表附表_Book1" xfId="859"/>
    <cellStyle name="差_530623_2006年县级财政报表附表_分单位预算" xfId="860"/>
    <cellStyle name="差_530623_2006年县级财政报表附表_开发区 2015年第二次报省市县财政预算表0618" xfId="861"/>
    <cellStyle name="好_00省级(定稿)_Book1" xfId="862"/>
    <cellStyle name="差_530623_2006年县级财政报表附表_开发区 2015年第二次报省市县财政预算表0624" xfId="863"/>
    <cellStyle name="差_530623_2006年县级财政报表附表_人大审议法定民生支出" xfId="864"/>
    <cellStyle name="差_530629_2006年县级财政报表附表" xfId="865"/>
    <cellStyle name="差_530629_2006年县级财政报表附表_2013.2.27文教口预算建议汇总表(第一次会后修改)" xfId="866"/>
    <cellStyle name="差_530629_2006年县级财政报表附表_2013各科项目预算0322" xfId="867"/>
    <cellStyle name="差_530629_2006年县级财政报表附表_分单位预算" xfId="868"/>
    <cellStyle name="差_530629_2006年县级财政报表附表_开发区 2015年第二次报省市县财政预算表0618" xfId="869"/>
    <cellStyle name="差_530629_2006年县级财政报表附表_开发区 2015年第二次报省市县财政预算表0624" xfId="870"/>
    <cellStyle name="差_530629_2006年县级财政报表附表_人大审议法定民生支出" xfId="871"/>
    <cellStyle name="差_5334_2006年迪庆县级财政报表附表" xfId="872"/>
    <cellStyle name="差_5334_2006年迪庆县级财政报表附表_2013.2.27文教口预算建议汇总表(第一次会后修改)" xfId="873"/>
    <cellStyle name="差_5334_2006年迪庆县级财政报表附表_2013各科项目预算0322" xfId="874"/>
    <cellStyle name="差_5334_2006年迪庆县级财政报表附表_Book1" xfId="875"/>
    <cellStyle name="输出 2 2" xfId="876"/>
    <cellStyle name="差_5334_2006年迪庆县级财政报表附表_分单位预算" xfId="877"/>
    <cellStyle name="好_基础数据分析_2013各科项目预算0322" xfId="878"/>
    <cellStyle name="好_2009年一般性转移支付标准工资_Book1" xfId="879"/>
    <cellStyle name="差_5334_2006年迪庆县级财政报表附表_开发区 2015年第二次报省市县财政预算表0624" xfId="880"/>
    <cellStyle name="差_5334_2006年迪庆县级财政报表附表_人大审议法定民生支出" xfId="881"/>
    <cellStyle name="好_地方配套按人均增幅控制8.31（调整结案率后）xl" xfId="882"/>
    <cellStyle name="差_Book1" xfId="883"/>
    <cellStyle name="好_2009年一般性转移支付标准工资_奖励补助测算5.22测试_分单位预算" xfId="884"/>
    <cellStyle name="差_Book1_1" xfId="885"/>
    <cellStyle name="差_Book1_1_2012年文教科审核单位目预算(修改后)" xfId="886"/>
    <cellStyle name="强调文字颜色 6 2 2" xfId="887"/>
    <cellStyle name="差_Book1_1_2012年文教科审核单位目预算(修改后)_2013各科项目预算0322" xfId="888"/>
    <cellStyle name="差_Book1_1_2012年文教科审核单位目预算(修改后)_Book1" xfId="889"/>
    <cellStyle name="差_Book1_1_2012年文教科审核单位目预算(修改后)_分单位预算" xfId="890"/>
    <cellStyle name="差_Book1_2013年地方财政预算表（城区第二次）" xfId="891"/>
    <cellStyle name="差_Book1_1_2012年文教科审核单位目预算(修改后)_开发区 2015年第二次报省市县财政预算表0618" xfId="892"/>
    <cellStyle name="差_Book1_1_2012年文教科审核单位目预算(修改后)_开发区 2015年第二次报省市县财政预算表0624" xfId="893"/>
    <cellStyle name="好_检验表_Book1" xfId="894"/>
    <cellStyle name="差_义务教育阶段教职工人数（教育厅提供最终）_分单位预算" xfId="895"/>
    <cellStyle name="差_Book1_1_2012年文教科审核单位目预算(修改后)_人大审议法定民生支出" xfId="896"/>
    <cellStyle name="差_Book1_1_2012年文教科预算(报预算科)" xfId="897"/>
    <cellStyle name="差_Book1_1_2012年文教科预算(报预算科)_2013各科项目预算0322" xfId="898"/>
    <cellStyle name="差_Book1_1_2012年文教科预算(报预算科)_分单位预算" xfId="899"/>
    <cellStyle name="差_Book1_1_2012年文教科预算(报预算科)_开发区 2015年第二次报省市县财政预算表0618" xfId="900"/>
    <cellStyle name="差_奖励补助测算7.25 (version 1) (version 1)_开发区 2015年第二次报省市县财政预算表0624" xfId="901"/>
    <cellStyle name="差_地方配套按人均增幅控制8.30一般预算平均增幅、人均可用财力平均增幅两次控制、社会治安系数调整、案件数调整xl_2013各科项目预算0322" xfId="902"/>
    <cellStyle name="差_Book1_1_2012年文教科预算(报预算科)_人大审议法定民生支出" xfId="903"/>
    <cellStyle name="差_Book1_1_2012年文教科预算(报预算科5月10日)" xfId="904"/>
    <cellStyle name="差_Book1_1_2012年文教科预算(报预算科5月10日)_Book1" xfId="905"/>
    <cellStyle name="差_下半年禁吸戒毒经费1000万元_开发区 2015年第二次报省市县财政预算表0624" xfId="906"/>
    <cellStyle name="差_Book1_1_2012年文教科预算(报预算科5月10日)_分单位预算" xfId="907"/>
    <cellStyle name="差_Book1_1_2012年文教科预算(报预算科5月10日)_开发区 2015年第二次报省市县财政预算表0618" xfId="908"/>
    <cellStyle name="差_Book1_1_2012年文教科预算(报预算科5月10日)_人大审议法定民生支出" xfId="909"/>
    <cellStyle name="好_2009年一般性转移支付标准工资_不用软件计算9.1不考虑经费管理评价xl" xfId="910"/>
    <cellStyle name="差_Book1_2" xfId="911"/>
    <cellStyle name="好_2009年一般性转移支付标准工资_不用软件计算9.1不考虑经费管理评价xl_2013.2.27文教口预算建议汇总表(第一次会后修改)" xfId="912"/>
    <cellStyle name="差_Book1_2_2013.2.27文教口预算建议汇总表(第一次会后修改)" xfId="913"/>
    <cellStyle name="好_基础数据分析_Book1" xfId="914"/>
    <cellStyle name="好_2009年一般性转移支付标准工资_不用软件计算9.1不考虑经费管理评价xl_2013各科项目预算0322" xfId="915"/>
    <cellStyle name="差_Book1_2_2013各科项目预算0322" xfId="916"/>
    <cellStyle name="好_2009年一般性转移支付标准工资_不用软件计算9.1不考虑经费管理评价xl_分单位预算" xfId="917"/>
    <cellStyle name="差_Book1_2_分单位预算" xfId="918"/>
    <cellStyle name="好_530623_2006年县级财政报表附表_2013.2.27文教口预算建议汇总表(第一次会后修改)" xfId="919"/>
    <cellStyle name="好_2009年一般性转移支付标准工资_不用软件计算9.1不考虑经费管理评价xl_开发区 2015年第二次报省市县财政预算表0618" xfId="920"/>
    <cellStyle name="差_Book1_2_开发区 2015年第二次报省市县财政预算表0618" xfId="921"/>
    <cellStyle name="好_2009年一般性转移支付标准工资_不用软件计算9.1不考虑经费管理评价xl_开发区 2015年第二次报省市县财政预算表0624" xfId="922"/>
    <cellStyle name="差_卫生部门_开发区 2015年第二次报省市县财政预算表0618" xfId="923"/>
    <cellStyle name="差_Book1_2_开发区 2015年第二次报省市县财政预算表0624" xfId="924"/>
    <cellStyle name="好_2009年一般性转移支付标准工资_不用软件计算9.1不考虑经费管理评价xl_人大审议法定民生支出" xfId="925"/>
    <cellStyle name="差_Book1_2_人大审议法定民生支出" xfId="926"/>
    <cellStyle name="差_Book1_2013年地方财政分县区收支预算表" xfId="927"/>
    <cellStyle name="差_Book1_2013年地方财政分县区收支预算表_开发区 2015年第二次报省市县财政预算表0618" xfId="928"/>
    <cellStyle name="差_Book1_2013年地方财政分县区收支预算表_开发区 2015年第二次报省市县财政预算表0624" xfId="929"/>
    <cellStyle name="好_Book2_2014年分税种收入完成表" xfId="930"/>
    <cellStyle name="差_奖励补助测算5.24冯铸_Book1" xfId="931"/>
    <cellStyle name="差_Book1_3" xfId="932"/>
    <cellStyle name="好_县公司_开发区 2015年第二次报省市县财政预算表0618" xfId="933"/>
    <cellStyle name="差_Book1_3_2013.2.27文教口预算建议汇总表(第一次会后修改)" xfId="934"/>
    <cellStyle name="差_Book1_3_2013各科项目预算0322" xfId="935"/>
    <cellStyle name="差_Book1_3_Book1" xfId="936"/>
    <cellStyle name="差_Book1_3_分单位预算" xfId="937"/>
    <cellStyle name="差_Book1_3_开发区 2015年第二次报省市县财政预算表0618" xfId="938"/>
    <cellStyle name="差_Book1_3_开发区 2015年第二次报省市县财政预算表0624" xfId="939"/>
    <cellStyle name="差_M03_开发区 2015年第二次报省市县财政预算表0618" xfId="940"/>
    <cellStyle name="差_Book1_3_人大审议法定民生支出" xfId="941"/>
    <cellStyle name="差_Book1_4" xfId="942"/>
    <cellStyle name="差_Book1_4_开发区 2015年第二次报省市县财政预算表0624" xfId="943"/>
    <cellStyle name="好_地方配套按人均增幅控制8.31（调整结案率后）xl_Book1" xfId="944"/>
    <cellStyle name="差_Book1_Book1" xfId="945"/>
    <cellStyle name="差_Book1_Book1_开发区 2015年第二次报省市县财政预算表0618" xfId="946"/>
    <cellStyle name="差_Book1_年初可执行指标录入_开发区 2015年第二次报省市县财政预算表0618" xfId="947"/>
    <cellStyle name="差_Book1_年初可执行指标录入_开发区 2015年第二次报省市县财政预算表0624" xfId="948"/>
    <cellStyle name="差_Book1_县公司" xfId="949"/>
    <cellStyle name="好_汇总-县级财政报表附表_开发区 2015年第二次报省市县财政预算表0618" xfId="950"/>
    <cellStyle name="差_Book1_县公司_2013.2.27文教口预算建议汇总表(第一次会后修改)" xfId="951"/>
    <cellStyle name="差_Book1_县公司_2013各科项目预算0322" xfId="952"/>
    <cellStyle name="差_Book2_2012年财政收入任务分配情况表0326.xls01_开发区 2015年第二次报省市县财政预算表0624" xfId="953"/>
    <cellStyle name="差_Book1_县公司_Book1" xfId="954"/>
    <cellStyle name="差_Book1_县公司_分单位预算" xfId="955"/>
    <cellStyle name="差_Book1_县公司_开发区 2015年第二次报省市县财政预算表0618" xfId="956"/>
    <cellStyle name="差_M01-2(州市补助收入)_开发区 2015年第二次报省市县财政预算表0618" xfId="957"/>
    <cellStyle name="差_Book1_县公司_开发区 2015年第二次报省市县财政预算表0624" xfId="958"/>
    <cellStyle name="差_Book1_阳泉市2013年第一次报省预算（全市0227）" xfId="959"/>
    <cellStyle name="差_Book1_阳泉市2013预算测算（第二次）" xfId="960"/>
    <cellStyle name="差_Book1_银行账户情况表_2010年12月_2013.2.27文教口预算建议汇总表(第一次会后修改)" xfId="961"/>
    <cellStyle name="好_2009年一般性转移支付标准工资_~5676413_分单位预算" xfId="962"/>
    <cellStyle name="常规 144" xfId="963"/>
    <cellStyle name="常规 139" xfId="964"/>
    <cellStyle name="差_Book1_银行账户情况表_2010年12月_2013各科项目预算0322" xfId="965"/>
    <cellStyle name="差_Book1_银行账户情况表_2010年12月_分单位预算" xfId="966"/>
    <cellStyle name="差_Book1_银行账户情况表_2010年12月_开发区 2015年第二次报省市县财政预算表0618" xfId="967"/>
    <cellStyle name="差_Book1_银行账户情况表_2010年12月_开发区 2015年第二次报省市县财政预算表0624" xfId="968"/>
    <cellStyle name="好_2009年一般性转移支付标准工资_奖励补助测算5.23新_开发区 2015年第二次报省市县财政预算表0618" xfId="969"/>
    <cellStyle name="差_Book1_银行账户情况表_2010年12月_人大审议法定民生支出" xfId="970"/>
    <cellStyle name="差_Book2_2012年财政收入任务分配情况表0326.xls01" xfId="971"/>
    <cellStyle name="差_Book2_2012年财政收入任务分配情况表0326.xls01_2013.2.27文教口预算建议汇总表(第一次会后修改)" xfId="972"/>
    <cellStyle name="差_Book2_2012年财政收入任务分配情况表0326.xls01_Book1" xfId="973"/>
    <cellStyle name="差_Book2_2012年财政收入任务分配情况表0326.xls01_开发区 2015年第二次报省市县财政预算表0618" xfId="974"/>
    <cellStyle name="差_Book2_2012年财政收入任务分配情况表0326.xls01_人大审议法定民生支出" xfId="975"/>
    <cellStyle name="差_Book2_2012年全市预算（报省）" xfId="976"/>
    <cellStyle name="差_Book2_2012年全市预算（报省）_2013.2.27文教口预算建议汇总表(第一次会后修改)" xfId="977"/>
    <cellStyle name="差_Book2_2012年全市预算（报省）_2013各科项目预算0322" xfId="978"/>
    <cellStyle name="差_云南农村义务教育统计表_开发区 2015年第二次报省市县财政预算表0624" xfId="979"/>
    <cellStyle name="差_Book2_2012年全市预算（报省）_Book1" xfId="980"/>
    <cellStyle name="差_Book2_2012年全市预算（报省）_分单位预算" xfId="981"/>
    <cellStyle name="差_Book2_2012年全市预算（报省）_开发区 2015年第二次报省市县财政预算表0618" xfId="982"/>
    <cellStyle name="差_Book2_2012年全市预算（报省）_开发区 2015年第二次报省市县财政预算表0624" xfId="983"/>
    <cellStyle name="差_Book2_2012年全市预算（报省）_人大审议法定民生支出" xfId="984"/>
    <cellStyle name="差_Book2_2013年财政收入任务分配情况表" xfId="985"/>
    <cellStyle name="差_Book2_2013年分税种收入完成表" xfId="986"/>
    <cellStyle name="差_Book2_2013年收入任务考核表" xfId="987"/>
    <cellStyle name="差_Book2_2013年收入预算调整表" xfId="988"/>
    <cellStyle name="差_Book2_2013年调整预算收入分配表" xfId="989"/>
    <cellStyle name="差_Book2_2013年调整预算收入分配表_开发区 2015年第二次报省市县财政预算表0618" xfId="990"/>
    <cellStyle name="差_Book2_2013年调整预算收入分配表_开发区 2015年第二次报省市县财政预算表0624" xfId="991"/>
    <cellStyle name="差_Book2_2014年分税种收入完成表" xfId="992"/>
    <cellStyle name="差_Book2_2014年基金及财政专项收入测算" xfId="993"/>
    <cellStyle name="差_Book2_2014年提交政府常务会草案" xfId="994"/>
    <cellStyle name="差_Book2_2015年第二次报省收入预算表" xfId="995"/>
    <cellStyle name="差_Book2_2015年分税种收入预计表" xfId="996"/>
    <cellStyle name="差_Book2_Book1" xfId="997"/>
    <cellStyle name="差_Book2_结算测算_开发区 2015年第二次报省市县财政预算表0618" xfId="998"/>
    <cellStyle name="警告文本 2 2" xfId="999"/>
    <cellStyle name="差_奖励补助测算5.24冯铸_人大审议法定民生支出" xfId="1000"/>
    <cellStyle name="差_Book2_开发区 2015年第二次报省市县财政预算表0618" xfId="1001"/>
    <cellStyle name="警告文本 2 3" xfId="1002"/>
    <cellStyle name="差_Book2_开发区 2015年第二次报省市县财政预算表0624" xfId="1003"/>
    <cellStyle name="差_M01-2(州市补助收入)" xfId="1004"/>
    <cellStyle name="差_M01-2(州市补助收入)_2013.2.27文教口预算建议汇总表(第一次会后修改)" xfId="1005"/>
    <cellStyle name="差_M01-2(州市补助收入)_2013各科项目预算0322" xfId="1006"/>
    <cellStyle name="差_M01-2(州市补助收入)_Book1" xfId="1007"/>
    <cellStyle name="差_M01-2(州市补助收入)_分单位预算" xfId="1008"/>
    <cellStyle name="好_1110洱源县_人大审议法定民生支出" xfId="1009"/>
    <cellStyle name="差_M01-2(州市补助收入)_开发区 2015年第二次报省市县财政预算表0624" xfId="1010"/>
    <cellStyle name="差_M01-2(州市补助收入)_人大审议法定民生支出" xfId="1011"/>
    <cellStyle name="差_M03" xfId="1012"/>
    <cellStyle name="差_M03_2013.2.27文教口预算建议汇总表(第一次会后修改)" xfId="1013"/>
    <cellStyle name="差_M03_2013各科项目预算0322" xfId="1014"/>
    <cellStyle name="差_M03_Book1" xfId="1015"/>
    <cellStyle name="差_M03_分单位预算" xfId="1016"/>
    <cellStyle name="差_M03_人大审议法定民生支出" xfId="1017"/>
    <cellStyle name="好_Book1_3_开发区 2015年第二次报省市县财政预算表0618" xfId="1018"/>
    <cellStyle name="差_不用软件计算9.1不考虑经费管理评价xl_2013.2.27文教口预算建议汇总表(第一次会后修改)" xfId="1019"/>
    <cellStyle name="差_不用软件计算9.1不考虑经费管理评价xl_2013各科项目预算0322" xfId="1020"/>
    <cellStyle name="差_不用软件计算9.1不考虑经费管理评价xl_Book1" xfId="1021"/>
    <cellStyle name="差_不用软件计算9.1不考虑经费管理评价xl_分单位预算" xfId="1022"/>
    <cellStyle name="差_汇总-县级财政报表附表_Book1" xfId="1023"/>
    <cellStyle name="差_不用软件计算9.1不考虑经费管理评价xl_开发区 2015年第二次报省市县财政预算表0618" xfId="1024"/>
    <cellStyle name="差_不用软件计算9.1不考虑经费管理评价xl_开发区 2015年第二次报省市县财政预算表0624" xfId="1025"/>
    <cellStyle name="差_不用软件计算9.1不考虑经费管理评价xl_人大审议法定民生支出" xfId="1026"/>
    <cellStyle name="差_财政供养人员" xfId="1027"/>
    <cellStyle name="差_财政供养人员_Book1" xfId="1028"/>
    <cellStyle name="差_财政供养人员_分单位预算" xfId="1029"/>
    <cellStyle name="差_财政供养人员_开发区 2015年第二次报省市县财政预算表0618" xfId="1030"/>
    <cellStyle name="差_财政供养人员_开发区 2015年第二次报省市县财政预算表0624" xfId="1031"/>
    <cellStyle name="差_财政供养人员_人大审议法定民生支出" xfId="1032"/>
    <cellStyle name="差_财政支出对上级的依赖程度" xfId="1033"/>
    <cellStyle name="差_建行_Book1" xfId="1034"/>
    <cellStyle name="差_财政支出对上级的依赖程度_开发区 2015年第二次报省市县财政预算表0618" xfId="1035"/>
    <cellStyle name="差_财政支出对上级的依赖程度_2013.2.27文教口预算建议汇总表(第一次会后修改)" xfId="1036"/>
    <cellStyle name="差_财政支出对上级的依赖程度_2013各科项目预算0322" xfId="1037"/>
    <cellStyle name="差_财政支出对上级的依赖程度_分单位预算" xfId="1038"/>
    <cellStyle name="差_财政支出对上级的依赖程度_开发区 2015年第二次报省市县财政预算表0624" xfId="1039"/>
    <cellStyle name="差_财政支出对上级的依赖程度_人大审议法定民生支出" xfId="1040"/>
    <cellStyle name="差_城建部门" xfId="1041"/>
    <cellStyle name="差_城建部门_2013.2.27文教口预算建议汇总表(第一次会后修改)" xfId="1042"/>
    <cellStyle name="差_城建部门_2013各科项目预算0322" xfId="1043"/>
    <cellStyle name="差_城建部门_Book1" xfId="1044"/>
    <cellStyle name="常规 3" xfId="1045"/>
    <cellStyle name="差_城建部门_分单位预算" xfId="1046"/>
    <cellStyle name="差_城建部门_开发区 2015年第二次报省市县财政预算表0618" xfId="1047"/>
    <cellStyle name="差_城建部门_开发区 2015年第二次报省市县财政预算表0624" xfId="1048"/>
    <cellStyle name="好_Book1_Book1_开发区 2015年第二次报省市县财政预算表0618" xfId="1049"/>
    <cellStyle name="差_城建部门_人大审议法定民生支出" xfId="1050"/>
    <cellStyle name="差_地方配套按人均增幅控制8.30xl" xfId="1051"/>
    <cellStyle name="差_地方配套按人均增幅控制8.30xl_2013各科项目预算0322" xfId="1052"/>
    <cellStyle name="差_地方配套按人均增幅控制8.30xl_分单位预算" xfId="1053"/>
    <cellStyle name="差_地方配套按人均增幅控制8.30xl_开发区 2015年第二次报省市县财政预算表0618" xfId="1054"/>
    <cellStyle name="差_地方配套按人均增幅控制8.30xl_开发区 2015年第二次报省市县财政预算表0624" xfId="1055"/>
    <cellStyle name="好_Book1_阳泉市2013年第一次报省预算（全市0227）" xfId="1056"/>
    <cellStyle name="差_地方配套按人均增幅控制8.30一般预算平均增幅、人均可用财力平均增幅两次控制、社会治安系数调整、案件数调整xl" xfId="1057"/>
    <cellStyle name="差_地方配套按人均增幅控制8.30一般预算平均增幅、人均可用财力平均增幅两次控制、社会治安系数调整、案件数调整xl_2013.2.27文教口预算建议汇总表(第一次会后修改)" xfId="1058"/>
    <cellStyle name="差_地方配套按人均增幅控制8.30一般预算平均增幅、人均可用财力平均增幅两次控制、社会治安系数调整、案件数调整xl_Book1" xfId="1059"/>
    <cellStyle name="差_云南省2008年中小学教职工情况（教育厅提供20090101加工整理）_人大审议法定民生支出" xfId="1060"/>
    <cellStyle name="差_地方配套按人均增幅控制8.30一般预算平均增幅、人均可用财力平均增幅两次控制、社会治安系数调整、案件数调整xl_分单位预算" xfId="1061"/>
    <cellStyle name="好_不用软件计算9.1不考虑经费管理评价xl_2013各科项目预算0322" xfId="1062"/>
    <cellStyle name="差_地方配套按人均增幅控制8.30一般预算平均增幅、人均可用财力平均增幅两次控制、社会治安系数调整、案件数调整xl_开发区 2015年第二次报省市县财政预算表0618" xfId="1063"/>
    <cellStyle name="差_地方配套按人均增幅控制8.30一般预算平均增幅、人均可用财力平均增幅两次控制、社会治安系数调整、案件数调整xl_开发区 2015年第二次报省市县财政预算表0624" xfId="1064"/>
    <cellStyle name="差_农业0308" xfId="1065"/>
    <cellStyle name="差_地方配套按人均增幅控制8.30一般预算平均增幅、人均可用财力平均增幅两次控制、社会治安系数调整、案件数调整xl_人大审议法定民生支出" xfId="1066"/>
    <cellStyle name="差_地方配套按人均增幅控制8.31（调整结案率后）xl" xfId="1067"/>
    <cellStyle name="差_地方配套按人均增幅控制8.31（调整结案率后）xl_2013.2.27文教口预算建议汇总表(第一次会后修改)" xfId="1068"/>
    <cellStyle name="差_地方配套按人均增幅控制8.31（调整结案率后）xl_2013各科项目预算0322" xfId="1069"/>
    <cellStyle name="差_地方配套按人均增幅控制8.31（调整结案率后）xl_Book1" xfId="1070"/>
    <cellStyle name="差_地方配套按人均增幅控制8.31（调整结案率后）xl_分单位预算" xfId="1071"/>
    <cellStyle name="差_地方配套按人均增幅控制8.31（调整结案率后）xl_开发区 2015年第二次报省市县财政预算表0618" xfId="1072"/>
    <cellStyle name="差_地方配套按人均增幅控制8.31（调整结案率后）xl_开发区 2015年第二次报省市县财政预算表0624" xfId="1073"/>
    <cellStyle name="差_地方配套按人均增幅控制8.31（调整结案率后）xl_人大审议法定民生支出" xfId="1074"/>
    <cellStyle name="差_第五部分(才淼、饶永宏）" xfId="1075"/>
    <cellStyle name="差_第五部分(才淼、饶永宏）_2013.2.27文教口预算建议汇总表(第一次会后修改)" xfId="1076"/>
    <cellStyle name="差_第五部分(才淼、饶永宏）_2013各科项目预算0322" xfId="1077"/>
    <cellStyle name="差_第五部分(才淼、饶永宏）_Book1" xfId="1078"/>
    <cellStyle name="计算 2_2012年文教科审核单位目预算(修改后)" xfId="1079"/>
    <cellStyle name="好_云南省2008年中小学教师人数统计表_2013.2.27文教口预算建议汇总表(第一次会后修改)" xfId="1080"/>
    <cellStyle name="差_第五部分(才淼、饶永宏）_开发区 2015年第二次报省市县财政预算表0624" xfId="1081"/>
    <cellStyle name="差_第五部分(才淼、饶永宏）_人大审议法定民生支出" xfId="1082"/>
    <cellStyle name="差_第一部分：综合全_2013.2.27文教口预算建议汇总表(第一次会后修改)" xfId="1083"/>
    <cellStyle name="差_第一部分：综合全_2013各科项目预算0322" xfId="1084"/>
    <cellStyle name="差_第一部分：综合全_Book1" xfId="1085"/>
    <cellStyle name="差_第一部分：综合全_分单位预算" xfId="1086"/>
    <cellStyle name="差_第一部分：综合全_开发区 2015年第二次报省市县财政预算表0618" xfId="1087"/>
    <cellStyle name="差_第一部分：综合全_人大审议法定民生支出" xfId="1088"/>
    <cellStyle name="差_分单位预算" xfId="1089"/>
    <cellStyle name="差_高中教师人数（教育厅1.6日提供）" xfId="1090"/>
    <cellStyle name="好_义务教育阶段教职工人数（教育厅提供最终）_开发区 2015年第二次报省市县财政预算表0624" xfId="1091"/>
    <cellStyle name="常规 6" xfId="1092"/>
    <cellStyle name="差_高中教师人数（教育厅1.6日提供）_2013各科项目预算0322" xfId="1093"/>
    <cellStyle name="差_高中教师人数（教育厅1.6日提供）_Book1" xfId="1094"/>
    <cellStyle name="差_高中教师人数（教育厅1.6日提供）_分单位预算" xfId="1095"/>
    <cellStyle name="差_高中教师人数（教育厅1.6日提供）_开发区 2015年第二次报省市县财政预算表0618" xfId="1096"/>
    <cellStyle name="差_高中教师人数（教育厅1.6日提供）_开发区 2015年第二次报省市县财政预算表0624" xfId="1097"/>
    <cellStyle name="差_高中教师人数（教育厅1.6日提供）_人大审议法定民生支出" xfId="1098"/>
    <cellStyle name="好_00省级(打印)_2013各科项目预算0322" xfId="1099"/>
    <cellStyle name="差_汇总" xfId="1100"/>
    <cellStyle name="输入 2 2" xfId="1101"/>
    <cellStyle name="差_汇总_2013.2.27文教口预算建议汇总表(第一次会后修改)" xfId="1102"/>
    <cellStyle name="差_汇总_2013各科项目预算0322" xfId="1103"/>
    <cellStyle name="差_汇总_Book1" xfId="1104"/>
    <cellStyle name="差_汇总_分单位预算" xfId="1105"/>
    <cellStyle name="差_汇总_开发区 2015年第二次报省市县财政预算表0618" xfId="1106"/>
    <cellStyle name="差_汇总_人大审议法定民生支出" xfId="1107"/>
    <cellStyle name="差_汇总-县级财政报表附表" xfId="1108"/>
    <cellStyle name="差_汇总-县级财政报表附表_2013.2.27文教口预算建议汇总表(第一次会后修改)" xfId="1109"/>
    <cellStyle name="差_汇总-县级财政报表附表_2013各科项目预算0322" xfId="1110"/>
    <cellStyle name="好_不用软件计算9.1不考虑经费管理评价xl_开发区 2015年第二次报省市县财政预算表0618" xfId="1111"/>
    <cellStyle name="差_汇总-县级财政报表附表_分单位预算" xfId="1112"/>
    <cellStyle name="差_汇总-县级财政报表附表_开发区 2015年第二次报省市县财政预算表0618" xfId="1113"/>
    <cellStyle name="差_汇总-县级财政报表附表_开发区 2015年第二次报省市县财政预算表0624" xfId="1114"/>
    <cellStyle name="差_汇总-县级财政报表附表_人大审议法定民生支出" xfId="1115"/>
    <cellStyle name="差_基础数据分析" xfId="1116"/>
    <cellStyle name="差_基础数据分析_2013.2.27文教口预算建议汇总表(第一次会后修改)" xfId="1117"/>
    <cellStyle name="差_基础数据分析_2013各科项目预算0322" xfId="1118"/>
    <cellStyle name="差_基础数据分析_Book1" xfId="1119"/>
    <cellStyle name="好_03昭通_Book1" xfId="1120"/>
    <cellStyle name="差_基础数据分析_分单位预算" xfId="1121"/>
    <cellStyle name="差_基础数据分析_开发区 2015年第二次报省市县财政预算表0618" xfId="1122"/>
    <cellStyle name="差_基础数据分析_开发区 2015年第二次报省市县财政预算表0624" xfId="1123"/>
    <cellStyle name="差_基础数据分析_人大审议法定民生支出" xfId="1124"/>
    <cellStyle name="差_检验表" xfId="1125"/>
    <cellStyle name="差_检验表（调整后）" xfId="1126"/>
    <cellStyle name="差_检验表（调整后）_2013.2.27文教口预算建议汇总表(第一次会后修改)" xfId="1127"/>
    <cellStyle name="常规 4 2" xfId="1128"/>
    <cellStyle name="差_检验表（调整后）_2013各科项目预算0322" xfId="1129"/>
    <cellStyle name="差_建行_2013各科项目预算0322" xfId="1130"/>
    <cellStyle name="差_检验表（调整后）_Book1" xfId="1131"/>
    <cellStyle name="差_检验表（调整后）_分单位预算" xfId="1132"/>
    <cellStyle name="差_检验表（调整后）_开发区 2015年第二次报省市县财政预算表0618" xfId="1133"/>
    <cellStyle name="差_检验表（调整后）_人大审议法定民生支出" xfId="1134"/>
    <cellStyle name="差_检验表_2013.2.27文教口预算建议汇总表(第一次会后修改)" xfId="1135"/>
    <cellStyle name="差_检验表_2013各科项目预算0322" xfId="1136"/>
    <cellStyle name="好_Book1_1_2012年文教科预算(报预算科5月10日)_2013各科项目预算0322" xfId="1137"/>
    <cellStyle name="好_2、土地面积、人口、粮食产量基本情况_人大审议法定民生支出" xfId="1138"/>
    <cellStyle name="差_检验表_Book1" xfId="1139"/>
    <cellStyle name="好_Book2_2012年全市预算（报省）_开发区 2015年第二次报省市县财政预算表0624" xfId="1140"/>
    <cellStyle name="好_2009年一般性转移支付标准工资_地方配套按人均增幅控制8.30xl_开发区 2015年第二次报省市县财政预算表0624" xfId="1141"/>
    <cellStyle name="差_检验表_分单位预算" xfId="1142"/>
    <cellStyle name="差_云南农村义务教育统计表_2013各科项目预算0322" xfId="1143"/>
    <cellStyle name="差_检验表_开发区 2015年第二次报省市县财政预算表0618" xfId="1144"/>
    <cellStyle name="差_建行" xfId="1145"/>
    <cellStyle name="差_建行_2013.2.27文教口预算建议汇总表(第一次会后修改)" xfId="1146"/>
    <cellStyle name="差_建行_分单位预算" xfId="1147"/>
    <cellStyle name="差_建行_开发区 2015年第二次报省市县财政预算表0618" xfId="1148"/>
    <cellStyle name="差_奖励补助测算7.25 (version 1) (version 1)_人大审议法定民生支出" xfId="1149"/>
    <cellStyle name="差_奖励补助测算5.22测试" xfId="1150"/>
    <cellStyle name="差_奖励补助测算5.22测试_2013.2.27文教口预算建议汇总表(第一次会后修改)" xfId="1151"/>
    <cellStyle name="差_奖励补助测算5.22测试_2013各科项目预算0322" xfId="1152"/>
    <cellStyle name="差_奖励补助测算5.22测试_Book1" xfId="1153"/>
    <cellStyle name="差_奖励补助测算5.22测试_分单位预算" xfId="1154"/>
    <cellStyle name="差_奖励补助测算5.22测试_开发区 2015年第二次报省市县财政预算表0618" xfId="1155"/>
    <cellStyle name="差_奖励补助测算5.22测试_开发区 2015年第二次报省市县财政预算表0624" xfId="1156"/>
    <cellStyle name="日期" xfId="1157"/>
    <cellStyle name="差_奖励补助测算5.23新" xfId="1158"/>
    <cellStyle name="昗弨_Pacific Region P&amp;L" xfId="1159"/>
    <cellStyle name="差_奖励补助测算5.23新_2013各科项目预算0322" xfId="1160"/>
    <cellStyle name="差_奖励补助测算5.23新_Book1" xfId="1161"/>
    <cellStyle name="差_奖励补助测算5.23新_分单位预算" xfId="1162"/>
    <cellStyle name="差_云南省2008年中小学教职工情况（教育厅提供20090101加工整理）_Book1" xfId="1163"/>
    <cellStyle name="差_奖励补助测算5.23新_开发区 2015年第二次报省市县财政预算表0618" xfId="1164"/>
    <cellStyle name="差_奖励补助测算5.23新_开发区 2015年第二次报省市县财政预算表0624" xfId="1165"/>
    <cellStyle name="好_财政供养人员_分单位预算" xfId="1166"/>
    <cellStyle name="差_奖励补助测算5.23新_人大审议法定民生支出" xfId="1167"/>
    <cellStyle name="差_奖励补助测算5.24冯铸" xfId="1168"/>
    <cellStyle name="差_奖励补助测算5.24冯铸_2013.2.27文教口预算建议汇总表(第一次会后修改)" xfId="1169"/>
    <cellStyle name="差_奖励补助测算5.24冯铸_分单位预算" xfId="1170"/>
    <cellStyle name="差_奖励补助测算5.24冯铸_开发区 2015年第二次报省市县财政预算表0618" xfId="1171"/>
    <cellStyle name="差_奖励补助测算5.24冯铸_开发区 2015年第二次报省市县财政预算表0624" xfId="1172"/>
    <cellStyle name="差_奖励补助测算7.23" xfId="1173"/>
    <cellStyle name="常规 61" xfId="1174"/>
    <cellStyle name="常规 56" xfId="1175"/>
    <cellStyle name="差_奖励补助测算7.23_2013.2.27文教口预算建议汇总表(第一次会后修改)" xfId="1176"/>
    <cellStyle name="差_奖励补助测算7.23_2013各科项目预算0322" xfId="1177"/>
    <cellStyle name="差_奖励补助测算7.23_分单位预算" xfId="1178"/>
    <cellStyle name="差_奖励补助测算7.23_开发区 2015年第二次报省市县财政预算表0618" xfId="1179"/>
    <cellStyle name="汇总 2" xfId="1180"/>
    <cellStyle name="差_奖励补助测算7.23_开发区 2015年第二次报省市县财政预算表0624" xfId="1181"/>
    <cellStyle name="差_奖励补助测算7.23_人大审议法定民生支出" xfId="1182"/>
    <cellStyle name="差_奖励补助测算7.25" xfId="1183"/>
    <cellStyle name="差_奖励补助测算7.25 (version 1) (version 1)_2013.2.27文教口预算建议汇总表(第一次会后修改)" xfId="1184"/>
    <cellStyle name="差_奖励补助测算7.25 (version 1) (version 1)_2013各科项目预算0322" xfId="1185"/>
    <cellStyle name="差_奖励补助测算7.25 (version 1) (version 1)_Book1" xfId="1186"/>
    <cellStyle name="好_0502通海县_Book1" xfId="1187"/>
    <cellStyle name="差_奖励补助测算7.25 (version 1) (version 1)_分单位预算" xfId="1188"/>
    <cellStyle name="好_云南农村义务教育统计表_人大审议法定民生支出" xfId="1189"/>
    <cellStyle name="差_奖励补助测算7.25 (version 1) (version 1)_开发区 2015年第二次报省市县财政预算表0618" xfId="1190"/>
    <cellStyle name="差_奖励补助测算7.25_2013.2.27文教口预算建议汇总表(第一次会后修改)" xfId="1191"/>
    <cellStyle name="好_第一部分：综合全_Book1" xfId="1192"/>
    <cellStyle name="差_奖励补助测算7.25_2013各科项目预算0322" xfId="1193"/>
    <cellStyle name="差_奖励补助测算7.25_Book1" xfId="1194"/>
    <cellStyle name="差_奖励补助测算7.25_分单位预算" xfId="1195"/>
    <cellStyle name="常规 122" xfId="1196"/>
    <cellStyle name="常规 117" xfId="1197"/>
    <cellStyle name="差_奖励补助测算7.25_开发区 2015年第二次报省市县财政预算表0618" xfId="1198"/>
    <cellStyle name="常规 123" xfId="1199"/>
    <cellStyle name="常规 118" xfId="1200"/>
    <cellStyle name="差_奖励补助测算7.25_开发区 2015年第二次报省市县财政预算表0624" xfId="1201"/>
    <cellStyle name="差_奖励补助测算7.25_人大审议法定民生支出" xfId="1202"/>
    <cellStyle name="差_教育厅提供义务教育及高中教师人数（2009年1月6日）" xfId="1203"/>
    <cellStyle name="差_教育厅提供义务教育及高中教师人数（2009年1月6日）_2013.2.27文教口预算建议汇总表(第一次会后修改)" xfId="1204"/>
    <cellStyle name="差_教育厅提供义务教育及高中教师人数（2009年1月6日）_2013各科项目预算0322" xfId="1205"/>
    <cellStyle name="差_教育厅提供义务教育及高中教师人数（2009年1月6日）_Book1" xfId="1206"/>
    <cellStyle name="好_地方配套按人均增幅控制8.30xl_开发区 2015年第二次报省市县财政预算表0618" xfId="1207"/>
    <cellStyle name="好_2007年检察院案件数_2013.2.27文教口预算建议汇总表(第一次会后修改)" xfId="1208"/>
    <cellStyle name="差_教育厅提供义务教育及高中教师人数（2009年1月6日）_分单位预算" xfId="1209"/>
    <cellStyle name="差_教育厅提供义务教育及高中教师人数（2009年1月6日）_开发区 2015年第二次报省市县财政预算表0618" xfId="1210"/>
    <cellStyle name="差_教育厅提供义务教育及高中教师人数（2009年1月6日）_开发区 2015年第二次报省市县财政预算表0624" xfId="1211"/>
    <cellStyle name="差_经建科项目预算（3.7办公会议版）" xfId="1212"/>
    <cellStyle name="差_开发区 2015年第二次报省市县财政预算表0618" xfId="1213"/>
    <cellStyle name="差_开发区2015年财政预算表（发各市、省直管县）" xfId="1214"/>
    <cellStyle name="差_历年教师人数_2013.2.27文教口预算建议汇总表(第一次会后修改)" xfId="1215"/>
    <cellStyle name="差_历年教师人数_2013各科项目预算0322" xfId="1216"/>
    <cellStyle name="差_历年教师人数_Book1" xfId="1217"/>
    <cellStyle name="差_历年教师人数_分单位预算" xfId="1218"/>
    <cellStyle name="好_年初可执行指标录入" xfId="1219"/>
    <cellStyle name="差_历年教师人数_开发区 2015年第二次报省市县财政预算表0618" xfId="1220"/>
    <cellStyle name="差_历年教师人数_开发区 2015年第二次报省市县财政预算表0624" xfId="1221"/>
    <cellStyle name="差_历年教师人数_人大审议法定民生支出" xfId="1222"/>
    <cellStyle name="差_丽江汇总" xfId="1223"/>
    <cellStyle name="差_云南水利电力有限公司_开发区 2015年第二次报省市县财政预算表0618" xfId="1224"/>
    <cellStyle name="差_丽江汇总_2013.2.27文教口预算建议汇总表(第一次会后修改)" xfId="1225"/>
    <cellStyle name="差_丽江汇总_Book1" xfId="1226"/>
    <cellStyle name="差_丽江汇总_分单位预算" xfId="1227"/>
    <cellStyle name="差_丽江汇总_开发区 2015年第二次报省市县财政预算表0618" xfId="1228"/>
    <cellStyle name="差_丽江汇总_开发区 2015年第二次报省市县财政预算表0624" xfId="1229"/>
    <cellStyle name="差_丽江汇总_人大审议法定民生支出" xfId="1230"/>
    <cellStyle name="差_年初可执行指标录入" xfId="1231"/>
    <cellStyle name="差_三季度－表二" xfId="1232"/>
    <cellStyle name="差_三季度－表二_2013.2.27文教口预算建议汇总表(第一次会后修改)" xfId="1233"/>
    <cellStyle name="好_地方配套按人均增幅控制8.30一般预算平均增幅、人均可用财力平均增幅两次控制、社会治安系数调整、案件数调整xl_开发区 2015年第二次报省市县财政预算表0618" xfId="1234"/>
    <cellStyle name="差_三季度－表二_2013各科项目预算0322" xfId="1235"/>
    <cellStyle name="差_三季度－表二_Book1" xfId="1236"/>
    <cellStyle name="差_三季度－表二_分单位预算" xfId="1237"/>
    <cellStyle name="差_三季度－表二_开发区 2015年第二次报省市县财政预算表0618" xfId="1238"/>
    <cellStyle name="差_三季度－表二_开发区 2015年第二次报省市县财政预算表0624" xfId="1239"/>
    <cellStyle name="差_三季度－表二_人大审议法定民生支出" xfId="1240"/>
    <cellStyle name="好_2009年一般性转移支付标准工资_~5676413" xfId="1241"/>
    <cellStyle name="差_社保0308" xfId="1242"/>
    <cellStyle name="链接单元格 2 2" xfId="1243"/>
    <cellStyle name="好_2006年基础数据_人大审议法定民生支出" xfId="1244"/>
    <cellStyle name="差_卫生部门" xfId="1245"/>
    <cellStyle name="寘嬫愗傝_Region Orders (2)" xfId="1246"/>
    <cellStyle name="差_卫生部门_2013.2.27文教口预算建议汇总表(第一次会后修改)" xfId="1247"/>
    <cellStyle name="差_卫生部门_2013各科项目预算0322" xfId="1248"/>
    <cellStyle name="好_县级基础数据" xfId="1249"/>
    <cellStyle name="差_卫生部门_Book1" xfId="1250"/>
    <cellStyle name="注释 2_2013.2.27文教口预算建议汇总表(第一次会后修改)" xfId="1251"/>
    <cellStyle name="差_卫生部门_分单位预算" xfId="1252"/>
    <cellStyle name="差_卫生部门_开发区 2015年第二次报省市县财政预算表0624" xfId="1253"/>
    <cellStyle name="差_卫生部门_人大审议法定民生支出" xfId="1254"/>
    <cellStyle name="好_5334_2006年迪庆县级财政报表附表_开发区 2015年第二次报省市县财政预算表0624" xfId="1255"/>
    <cellStyle name="好_2009年一般性转移支付标准工资_分单位预算" xfId="1256"/>
    <cellStyle name="差_文教0308" xfId="1257"/>
    <cellStyle name="差_文教科预算支出执行(定稿)" xfId="1258"/>
    <cellStyle name="好_丽江汇总_开发区 2015年第二次报省市县财政预算表0618" xfId="1259"/>
    <cellStyle name="差_文体广播部门" xfId="1260"/>
    <cellStyle name="好_1003牟定县" xfId="1261"/>
    <cellStyle name="差_文体广播部门_2013.2.27文教口预算建议汇总表(第一次会后修改)" xfId="1262"/>
    <cellStyle name="差_文体广播部门_2013各科项目预算0322" xfId="1263"/>
    <cellStyle name="差_文体广播部门_Book1" xfId="1264"/>
    <cellStyle name="差_文体广播部门_分单位预算" xfId="1265"/>
    <cellStyle name="差_云南农村义务教育统计表_2013.2.27文教口预算建议汇总表(第一次会后修改)" xfId="1266"/>
    <cellStyle name="差_文体广播部门_开发区 2015年第二次报省市县财政预算表0618" xfId="1267"/>
    <cellStyle name="差_文体广播部门_开发区 2015年第二次报省市县财政预算表0624" xfId="1268"/>
    <cellStyle name="差_文体广播部门_人大审议法定民生支出" xfId="1269"/>
    <cellStyle name="差_下半年禁毒办案经费分配2544.3万元" xfId="1270"/>
    <cellStyle name="好_文体广播部门_人大审议法定民生支出" xfId="1271"/>
    <cellStyle name="差_下半年禁毒办案经费分配2544.3万元_2013.2.27文教口预算建议汇总表(第一次会后修改)" xfId="1272"/>
    <cellStyle name="差_下半年禁毒办案经费分配2544.3万元_2013各科项目预算0322" xfId="1273"/>
    <cellStyle name="差_下半年禁毒办案经费分配2544.3万元_Book1" xfId="1274"/>
    <cellStyle name="差_下半年禁毒办案经费分配2544.3万元_分单位预算" xfId="1275"/>
    <cellStyle name="好_0502通海县_分单位预算" xfId="1276"/>
    <cellStyle name="差_下半年禁毒办案经费分配2544.3万元_开发区 2015年第二次报省市县财政预算表0618" xfId="1277"/>
    <cellStyle name="差_下半年禁毒办案经费分配2544.3万元_开发区 2015年第二次报省市县财政预算表0624" xfId="1278"/>
    <cellStyle name="差_下半年禁毒办案经费分配2544.3万元_人大审议法定民生支出" xfId="1279"/>
    <cellStyle name="差_下半年禁吸戒毒经费1000万元" xfId="1280"/>
    <cellStyle name="差_下半年禁吸戒毒经费1000万元_2013.2.27文教口预算建议汇总表(第一次会后修改)" xfId="1281"/>
    <cellStyle name="差_下半年禁吸戒毒经费1000万元_2013各科项目预算0322" xfId="1282"/>
    <cellStyle name="差_下半年禁吸戒毒经费1000万元_Book1" xfId="1283"/>
    <cellStyle name="差_下半年禁吸戒毒经费1000万元_分单位预算" xfId="1284"/>
    <cellStyle name="差_下半年禁吸戒毒经费1000万元_开发区 2015年第二次报省市县财政预算表0618" xfId="1285"/>
    <cellStyle name="差_下半年禁吸戒毒经费1000万元_人大审议法定民生支出" xfId="1286"/>
    <cellStyle name="差_县公司" xfId="1287"/>
    <cellStyle name="差_县公司_2013.2.27文教口预算建议汇总表(第一次会后修改)" xfId="1288"/>
    <cellStyle name="烹拳 [0]_ +Foil &amp; -FOIL &amp; PAPER" xfId="1289"/>
    <cellStyle name="差_县公司_2013各科项目预算0322" xfId="1290"/>
    <cellStyle name="差_县公司_Book1" xfId="1291"/>
    <cellStyle name="差_云南农村义务教育统计表_人大审议法定民生支出" xfId="1292"/>
    <cellStyle name="差_县公司_分单位预算" xfId="1293"/>
    <cellStyle name="差_县公司_开发区 2015年第二次报省市县财政预算表0618" xfId="1294"/>
    <cellStyle name="常规 43" xfId="1295"/>
    <cellStyle name="常规 38" xfId="1296"/>
    <cellStyle name="差_县公司_人大审议法定民生支出" xfId="1297"/>
    <cellStyle name="差_县级公安机关公用经费标准奖励测算方案（定稿）" xfId="1298"/>
    <cellStyle name="差_县级公安机关公用经费标准奖励测算方案（定稿）_2013.2.27文教口预算建议汇总表(第一次会后修改)" xfId="1299"/>
    <cellStyle name="差_县级公安机关公用经费标准奖励测算方案（定稿）_2013各科项目预算0322" xfId="1300"/>
    <cellStyle name="链接单元格 2" xfId="1301"/>
    <cellStyle name="差_县级公安机关公用经费标准奖励测算方案（定稿）_Book1" xfId="1302"/>
    <cellStyle name="差_县级公安机关公用经费标准奖励测算方案（定稿）_开发区 2015年第二次报省市县财政预算表0618" xfId="1303"/>
    <cellStyle name="差_县级公安机关公用经费标准奖励测算方案（定稿）_开发区 2015年第二次报省市县财政预算表0624" xfId="1304"/>
    <cellStyle name="好_2009年一般性转移支付标准工资_地方配套按人均增幅控制8.31（调整结案率后）xl_Book1" xfId="1305"/>
    <cellStyle name="差_县级公安机关公用经费标准奖励测算方案（定稿）_人大审议法定民生支出" xfId="1306"/>
    <cellStyle name="好_教育厅提供义务教育及高中教师人数（2009年1月6日）_2013.2.27文教口预算建议汇总表(第一次会后修改)" xfId="1307"/>
    <cellStyle name="差_县级基础数据" xfId="1308"/>
    <cellStyle name="差_县级基础数据_2013.2.27文教口预算建议汇总表(第一次会后修改)" xfId="1309"/>
    <cellStyle name="输入 2" xfId="1310"/>
    <cellStyle name="常规 2 8" xfId="1311"/>
    <cellStyle name="差_县级基础数据_2013各科项目预算0322" xfId="1312"/>
    <cellStyle name="差_县级基础数据_Book1" xfId="1313"/>
    <cellStyle name="差_县级基础数据_分单位预算" xfId="1314"/>
    <cellStyle name="差_县级基础数据_开发区 2015年第二次报省市县财政预算表0618" xfId="1315"/>
    <cellStyle name="差_县级基础数据_人大审议法定民生支出" xfId="1316"/>
    <cellStyle name="差_业务工作量指标_2013.2.27文教口预算建议汇总表(第一次会后修改)" xfId="1317"/>
    <cellStyle name="差_业务工作量指标_2013各科项目预算0322" xfId="1318"/>
    <cellStyle name="差_业务工作量指标_Book1" xfId="1319"/>
    <cellStyle name="差_业务工作量指标_分单位预算" xfId="1320"/>
    <cellStyle name="好_财政支出对上级的依赖程度_人大审议法定民生支出" xfId="1321"/>
    <cellStyle name="差_业务工作量指标_开发区 2015年第二次报省市县财政预算表0618" xfId="1322"/>
    <cellStyle name="差_业务工作量指标_开发区 2015年第二次报省市县财政预算表0624" xfId="1323"/>
    <cellStyle name="差_业务工作量指标_人大审议法定民生支出" xfId="1324"/>
    <cellStyle name="差_义务教育阶段教职工人数（教育厅提供最终）" xfId="1325"/>
    <cellStyle name="差_义务教育阶段教职工人数（教育厅提供最终）_2013.2.27文教口预算建议汇总表(第一次会后修改)" xfId="1326"/>
    <cellStyle name="差_义务教育阶段教职工人数（教育厅提供最终）_2013各科项目预算0322" xfId="1327"/>
    <cellStyle name="差_义务教育阶段教职工人数（教育厅提供最终）_Book1" xfId="1328"/>
    <cellStyle name="差_义务教育阶段教职工人数（教育厅提供最终）_开发区 2015年第二次报省市县财政预算表0618" xfId="1329"/>
    <cellStyle name="差_云南省2008年中小学教职工情况（教育厅提供20090101加工整理）_2013.2.27文教口预算建议汇总表(第一次会后修改)" xfId="1330"/>
    <cellStyle name="差_义务教育阶段教职工人数（教育厅提供最终）_开发区 2015年第二次报省市县财政预算表0624" xfId="1331"/>
    <cellStyle name="好_Book1_1_2012年文教科审核单位目预算(修改后)_开发区 2015年第二次报省市县财政预算表0618" xfId="1332"/>
    <cellStyle name="差_义务教育阶段教职工人数（教育厅提供最终）_人大审议法定民生支出" xfId="1333"/>
    <cellStyle name="常规 83" xfId="1334"/>
    <cellStyle name="常规 78" xfId="1335"/>
    <cellStyle name="差_银行账户情况表_2010年12月" xfId="1336"/>
    <cellStyle name="好_05玉溪" xfId="1337"/>
    <cellStyle name="差_银行账户情况表_2010年12月_2013.2.27文教口预算建议汇总表(第一次会后修改)" xfId="1338"/>
    <cellStyle name="好_00省级(定稿)_人大审议法定民生支出" xfId="1339"/>
    <cellStyle name="差_银行账户情况表_2010年12月_分单位预算" xfId="1340"/>
    <cellStyle name="㼿㼿㼿㼿㼿㼿㼿㼿㼿㼿㼿?" xfId="1341"/>
    <cellStyle name="好_Book2_2012年财政收入任务分配情况表0326.xls01_2013.2.27文教口预算建议汇总表(第一次会后修改)" xfId="1342"/>
    <cellStyle name="差_银行账户情况表_2010年12月_开发区 2015年第二次报省市县财政预算表0618" xfId="1343"/>
    <cellStyle name="差_银行账户情况表_2010年12月_开发区 2015年第二次报省市县财政预算表0624" xfId="1344"/>
    <cellStyle name="差_银行账户情况表_2010年12月_人大审议法定民生支出" xfId="1345"/>
    <cellStyle name="差_云南农村义务教育统计表" xfId="1346"/>
    <cellStyle name="好_Book2_2012年财政收入任务分配情况表0326.xls01_人大审议法定民生支出" xfId="1347"/>
    <cellStyle name="差_云南农村义务教育统计表_Book1" xfId="1348"/>
    <cellStyle name="好_5334_2006年迪庆县级财政报表附表_Book1" xfId="1349"/>
    <cellStyle name="差_云南农村义务教育统计表_分单位预算" xfId="1350"/>
    <cellStyle name="差_云南农村义务教育统计表_开发区 2015年第二次报省市县财政预算表0618" xfId="1351"/>
    <cellStyle name="差_云南省2008年中小学教师人数统计表" xfId="1352"/>
    <cellStyle name="解释性文本 2_2012年文教科审核单位目预算(修改后)" xfId="1353"/>
    <cellStyle name="好_财政支出对上级的依赖程度" xfId="1354"/>
    <cellStyle name="差_云南省2008年中小学教师人数统计表_2013各科项目预算0322" xfId="1355"/>
    <cellStyle name="差_云南省2008年中小学教师人数统计表_Book1" xfId="1356"/>
    <cellStyle name="差_云南省2008年中小学教师人数统计表_分单位预算" xfId="1357"/>
    <cellStyle name="差_云南省2008年中小学教师人数统计表_开发区 2015年第二次报省市县财政预算表0624" xfId="1358"/>
    <cellStyle name="好_地方配套按人均增幅控制8.30一般预算平均增幅、人均可用财力平均增幅两次控制、社会治安系数调整、案件数调整xl_分单位预算" xfId="1359"/>
    <cellStyle name="差_云南省2008年中小学教师人数统计表_人大审议法定民生支出" xfId="1360"/>
    <cellStyle name="差_云南省2008年中小学教职工情况（教育厅提供20090101加工整理）" xfId="1361"/>
    <cellStyle name="差_云南省2008年中小学教职工情况（教育厅提供20090101加工整理）_2013各科项目预算0322" xfId="1362"/>
    <cellStyle name="差_云南省2008年中小学教职工情况（教育厅提供20090101加工整理）_分单位预算" xfId="1363"/>
    <cellStyle name="好_地方配套按人均增幅控制8.30xl" xfId="1364"/>
    <cellStyle name="差_云南省2008年中小学教职工情况（教育厅提供20090101加工整理）_开发区 2015年第二次报省市县财政预算表0624" xfId="1365"/>
    <cellStyle name="差_云南省2008年转移支付测算——州市本级考核部分及政策性测算" xfId="1366"/>
    <cellStyle name="差_云南省2008年转移支付测算——州市本级考核部分及政策性测算_2013.2.27文教口预算建议汇总表(第一次会后修改)" xfId="1367"/>
    <cellStyle name="差_云南省2008年转移支付测算——州市本级考核部分及政策性测算_2013各科项目预算0322" xfId="1368"/>
    <cellStyle name="差_云南省2008年转移支付测算——州市本级考核部分及政策性测算_Book1" xfId="1369"/>
    <cellStyle name="差_云南省2008年转移支付测算——州市本级考核部分及政策性测算_开发区 2015年第二次报省市县财政预算表0624" xfId="1370"/>
    <cellStyle name="好_地方配套按人均增幅控制8.30xl_2013各科项目预算0322" xfId="1371"/>
    <cellStyle name="差_云南省2008年转移支付测算——州市本级考核部分及政策性测算_人大审议法定民生支出" xfId="1372"/>
    <cellStyle name="差_云南水利电力有限公司" xfId="1373"/>
    <cellStyle name="差_云南水利电力有限公司_2013.2.27文教口预算建议汇总表(第一次会后修改)" xfId="1374"/>
    <cellStyle name="差_云南水利电力有限公司_2013各科项目预算0322" xfId="1375"/>
    <cellStyle name="差_云南水利电力有限公司_Book1" xfId="1376"/>
    <cellStyle name="好_M03_开发区 2015年第二次报省市县财政预算表0618" xfId="1377"/>
    <cellStyle name="差_云南水利电力有限公司_分单位预算" xfId="1378"/>
    <cellStyle name="差_云南水利电力有限公司_开发区 2015年第二次报省市县财政预算表0624" xfId="1379"/>
    <cellStyle name="差_云南水利电力有限公司_人大审议法定民生支出" xfId="1380"/>
    <cellStyle name="差_指标四" xfId="1381"/>
    <cellStyle name="千分位_ 白土" xfId="1382"/>
    <cellStyle name="差_指标四_2013各科项目预算0322" xfId="1383"/>
    <cellStyle name="好_云南水利电力有限公司_人大审议法定民生支出" xfId="1384"/>
    <cellStyle name="好_汇总-县级财政报表附表_分单位预算" xfId="1385"/>
    <cellStyle name="差_指标四_Book1" xfId="1386"/>
    <cellStyle name="差_指标四_分单位预算" xfId="1387"/>
    <cellStyle name="小数" xfId="1388"/>
    <cellStyle name="差_指标四_开发区 2015年第二次报省市县财政预算表0618" xfId="1389"/>
    <cellStyle name="差_指标四_开发区 2015年第二次报省市县财政预算表0624" xfId="1390"/>
    <cellStyle name="差_指标四_人大审议法定民生支出" xfId="1391"/>
    <cellStyle name="好_奖励补助测算5.23新" xfId="1392"/>
    <cellStyle name="差_指标五" xfId="1393"/>
    <cellStyle name="好_奖励补助测算5.23新_2013.2.27文教口预算建议汇总表(第一次会后修改)" xfId="1394"/>
    <cellStyle name="差_指标五_2013.2.27文教口预算建议汇总表(第一次会后修改)" xfId="1395"/>
    <cellStyle name="好_奖励补助测算5.23新_2013各科项目预算0322" xfId="1396"/>
    <cellStyle name="好_2009年一般性转移支付标准工资_奖励补助测算7.23" xfId="1397"/>
    <cellStyle name="差_指标五_2013各科项目预算0322" xfId="1398"/>
    <cellStyle name="好_奖励补助测算5.23新_Book1" xfId="1399"/>
    <cellStyle name="差_指标五_Book1" xfId="1400"/>
    <cellStyle name="好_奖励补助测算5.23新_开发区 2015年第二次报省市县财政预算表0618" xfId="1401"/>
    <cellStyle name="差_指标五_开发区 2015年第二次报省市县财政预算表0618" xfId="1402"/>
    <cellStyle name="好_奖励补助测算5.23新_开发区 2015年第二次报省市县财政预算表0624" xfId="1403"/>
    <cellStyle name="差_指标五_开发区 2015年第二次报省市县财政预算表0624" xfId="1404"/>
    <cellStyle name="好_奖励补助测算5.23新_人大审议法定民生支出" xfId="1405"/>
    <cellStyle name="差_指标五_人大审议法定民生支出" xfId="1406"/>
    <cellStyle name="常规 101" xfId="1407"/>
    <cellStyle name="常规 102" xfId="1408"/>
    <cellStyle name="常规 103" xfId="1409"/>
    <cellStyle name="好_农业0308" xfId="1410"/>
    <cellStyle name="常规 104" xfId="1411"/>
    <cellStyle name="常规 110" xfId="1412"/>
    <cellStyle name="常规 105" xfId="1413"/>
    <cellStyle name="常规 111" xfId="1414"/>
    <cellStyle name="常规 106" xfId="1415"/>
    <cellStyle name="常规 112" xfId="1416"/>
    <cellStyle name="常规 107" xfId="1417"/>
    <cellStyle name="检查单元格 2 2" xfId="1418"/>
    <cellStyle name="常规 113" xfId="1419"/>
    <cellStyle name="常规 108" xfId="1420"/>
    <cellStyle name="检查单元格 2 3" xfId="1421"/>
    <cellStyle name="常规 114" xfId="1422"/>
    <cellStyle name="常规 109" xfId="1423"/>
    <cellStyle name="常规 11" xfId="1424"/>
    <cellStyle name="常规 120" xfId="1425"/>
    <cellStyle name="常规 115" xfId="1426"/>
    <cellStyle name="常规 121" xfId="1427"/>
    <cellStyle name="常规 116" xfId="1428"/>
    <cellStyle name="好_2008云南省分县市中小学教职工统计表（教育厅提供）_2013.2.27文教口预算建议汇总表(第一次会后修改)" xfId="1429"/>
    <cellStyle name="常规 124" xfId="1430"/>
    <cellStyle name="常规 119" xfId="1431"/>
    <cellStyle name="常规 12" xfId="1432"/>
    <cellStyle name="常规 130" xfId="1433"/>
    <cellStyle name="常规 125" xfId="1434"/>
    <cellStyle name="常规 131" xfId="1435"/>
    <cellStyle name="常规 126" xfId="1436"/>
    <cellStyle name="常规 132" xfId="1437"/>
    <cellStyle name="常规 127" xfId="1438"/>
    <cellStyle name="常规 134" xfId="1439"/>
    <cellStyle name="常规 129" xfId="1440"/>
    <cellStyle name="常规 13" xfId="1441"/>
    <cellStyle name="常规 140" xfId="1442"/>
    <cellStyle name="常规 135" xfId="1443"/>
    <cellStyle name="常规 142" xfId="1444"/>
    <cellStyle name="常规 137" xfId="1445"/>
    <cellStyle name="常规 143" xfId="1446"/>
    <cellStyle name="常规 138" xfId="1447"/>
    <cellStyle name="常规 14" xfId="1448"/>
    <cellStyle name="常规 150" xfId="1449"/>
    <cellStyle name="常规 145" xfId="1450"/>
    <cellStyle name="常规 151" xfId="1451"/>
    <cellStyle name="常规 146" xfId="1452"/>
    <cellStyle name="常规 152" xfId="1453"/>
    <cellStyle name="常规 147" xfId="1454"/>
    <cellStyle name="常规 153" xfId="1455"/>
    <cellStyle name="常规 148" xfId="1456"/>
    <cellStyle name="常规 154" xfId="1457"/>
    <cellStyle name="常规 149" xfId="1458"/>
    <cellStyle name="常规 20" xfId="1459"/>
    <cellStyle name="常规 15" xfId="1460"/>
    <cellStyle name="好_义务教育阶段教职工人数（教育厅提供最终）_Book1" xfId="1461"/>
    <cellStyle name="常规 160" xfId="1462"/>
    <cellStyle name="常规 155" xfId="1463"/>
    <cellStyle name="常规 161" xfId="1464"/>
    <cellStyle name="常规 156" xfId="1465"/>
    <cellStyle name="常规 162" xfId="1466"/>
    <cellStyle name="常规 157" xfId="1467"/>
    <cellStyle name="常规 163" xfId="1468"/>
    <cellStyle name="常规 158" xfId="1469"/>
    <cellStyle name="常规 164" xfId="1470"/>
    <cellStyle name="常规 159" xfId="1471"/>
    <cellStyle name="常规 21" xfId="1472"/>
    <cellStyle name="常规 16" xfId="1473"/>
    <cellStyle name="常规 165" xfId="1474"/>
    <cellStyle name="常规 166" xfId="1475"/>
    <cellStyle name="常规 167" xfId="1476"/>
    <cellStyle name="常规 22" xfId="1477"/>
    <cellStyle name="常规 17" xfId="1478"/>
    <cellStyle name="常规 23" xfId="1479"/>
    <cellStyle name="常规 18" xfId="1480"/>
    <cellStyle name="常规 24" xfId="1481"/>
    <cellStyle name="常规 19" xfId="1482"/>
    <cellStyle name="常规 2" xfId="1483"/>
    <cellStyle name="强调文字颜色 3 3" xfId="1484"/>
    <cellStyle name="常规 2 10" xfId="1485"/>
    <cellStyle name="好_指标四_人大审议法定民生支出" xfId="1486"/>
    <cellStyle name="常规 2 2" xfId="1487"/>
    <cellStyle name="常规 2 2 2" xfId="1488"/>
    <cellStyle name="常规 2 2_2012年文教科审核单位目预算(修改后)" xfId="1489"/>
    <cellStyle name="常规 2 3" xfId="1490"/>
    <cellStyle name="常规 2 4" xfId="1491"/>
    <cellStyle name="常规 2 5" xfId="1492"/>
    <cellStyle name="常规 2 6" xfId="1493"/>
    <cellStyle name="好_M01-2(州市补助收入)_分单位预算" xfId="1494"/>
    <cellStyle name="常规 2 7" xfId="1495"/>
    <cellStyle name="输入 3" xfId="1496"/>
    <cellStyle name="常规 2 9" xfId="1497"/>
    <cellStyle name="常规 2_02-2008决算报表格式" xfId="1498"/>
    <cellStyle name="常规 30" xfId="1499"/>
    <cellStyle name="常规 25" xfId="1500"/>
    <cellStyle name="常规 31" xfId="1501"/>
    <cellStyle name="常规 26" xfId="1502"/>
    <cellStyle name="好_基础数据分析_人大审议法定民生支出" xfId="1503"/>
    <cellStyle name="常规 32" xfId="1504"/>
    <cellStyle name="常规 27" xfId="1505"/>
    <cellStyle name="常规 33" xfId="1506"/>
    <cellStyle name="常规 28" xfId="1507"/>
    <cellStyle name="常规 34" xfId="1508"/>
    <cellStyle name="常规 29" xfId="1509"/>
    <cellStyle name="好_丽江汇总_2013各科项目预算0322" xfId="1510"/>
    <cellStyle name="常规 3 2" xfId="1511"/>
    <cellStyle name="常规 3 3" xfId="1512"/>
    <cellStyle name="常规 3 4" xfId="1513"/>
    <cellStyle name="常规 3_2012年文教科审核单位目预算(修改后)" xfId="1514"/>
    <cellStyle name="常规 40" xfId="1515"/>
    <cellStyle name="常规 35" xfId="1516"/>
    <cellStyle name="常规 41" xfId="1517"/>
    <cellStyle name="常规 36" xfId="1518"/>
    <cellStyle name="常规 4" xfId="1519"/>
    <cellStyle name="常规 50" xfId="1520"/>
    <cellStyle name="常规 45" xfId="1521"/>
    <cellStyle name="常规 51" xfId="1522"/>
    <cellStyle name="常规 46" xfId="1523"/>
    <cellStyle name="常规 52" xfId="1524"/>
    <cellStyle name="常规 47" xfId="1525"/>
    <cellStyle name="常规 53" xfId="1526"/>
    <cellStyle name="常规 48" xfId="1527"/>
    <cellStyle name="常规 54" xfId="1528"/>
    <cellStyle name="常规 49" xfId="1529"/>
    <cellStyle name="好_义务教育阶段教职工人数（教育厅提供最终）_开发区 2015年第二次报省市县财政预算表0618" xfId="1530"/>
    <cellStyle name="常规 5" xfId="1531"/>
    <cellStyle name="常规 60" xfId="1532"/>
    <cellStyle name="常规 55" xfId="1533"/>
    <cellStyle name="常规 62" xfId="1534"/>
    <cellStyle name="常规 57" xfId="1535"/>
    <cellStyle name="常规 63" xfId="1536"/>
    <cellStyle name="常规 58" xfId="1537"/>
    <cellStyle name="常规 64" xfId="1538"/>
    <cellStyle name="常规 59" xfId="1539"/>
    <cellStyle name="常规 70" xfId="1540"/>
    <cellStyle name="常规 65" xfId="1541"/>
    <cellStyle name="常规 71" xfId="1542"/>
    <cellStyle name="常规 66" xfId="1543"/>
    <cellStyle name="常规 73" xfId="1544"/>
    <cellStyle name="常规 68" xfId="1545"/>
    <cellStyle name="常规 74" xfId="1546"/>
    <cellStyle name="常规 69" xfId="1547"/>
    <cellStyle name="常规 7" xfId="1548"/>
    <cellStyle name="常规 80" xfId="1549"/>
    <cellStyle name="常规 75" xfId="1550"/>
    <cellStyle name="常规 82" xfId="1551"/>
    <cellStyle name="常规 77" xfId="1552"/>
    <cellStyle name="常规 84" xfId="1553"/>
    <cellStyle name="常规 79" xfId="1554"/>
    <cellStyle name="常规 8" xfId="1555"/>
    <cellStyle name="常规 91" xfId="1556"/>
    <cellStyle name="常规 86" xfId="1557"/>
    <cellStyle name="常规 92" xfId="1558"/>
    <cellStyle name="常规 87" xfId="1559"/>
    <cellStyle name="好_Book2_2015年第二次报省收入预算表" xfId="1560"/>
    <cellStyle name="常规 94" xfId="1561"/>
    <cellStyle name="常规 89" xfId="1562"/>
    <cellStyle name="常规 97" xfId="1563"/>
    <cellStyle name="好_03昭通_2013各科项目预算0322" xfId="1564"/>
    <cellStyle name="常规 98" xfId="1565"/>
    <cellStyle name="好_2013.2.27文教口预算建议汇总表(第一次会后修改)" xfId="1566"/>
    <cellStyle name="好_2007年检察院案件数_分单位预算" xfId="1567"/>
    <cellStyle name="常规 99" xfId="1568"/>
    <cellStyle name="常规_20121218" xfId="1569"/>
    <cellStyle name="常规_2014年结算测算12.26市本级" xfId="1570"/>
    <cellStyle name="超级链接" xfId="1571"/>
    <cellStyle name="分级显示行_1_13区汇总" xfId="1572"/>
    <cellStyle name="分级显示列_1_Book1" xfId="1573"/>
    <cellStyle name="好 2" xfId="1574"/>
    <cellStyle name="好 2 2" xfId="1575"/>
    <cellStyle name="好 2_2012年文教科审核单位目预算(修改后)" xfId="1576"/>
    <cellStyle name="好 3" xfId="1577"/>
    <cellStyle name="好_~4190974" xfId="1578"/>
    <cellStyle name="好_2008年县级公安保障标准落实奖励经费分配测算_2013各科项目预算0322" xfId="1579"/>
    <cellStyle name="好_~4190974_2013.2.27文教口预算建议汇总表(第一次会后修改)" xfId="1580"/>
    <cellStyle name="好_2006年全省财力计算表（中央、决算）_分单位预算" xfId="1581"/>
    <cellStyle name="好_~4190974_2013各科项目预算0322" xfId="1582"/>
    <cellStyle name="好_~4190974_Book1" xfId="1583"/>
    <cellStyle name="好_2006年基础数据_开发区 2015年第二次报省市县财政预算表0624" xfId="1584"/>
    <cellStyle name="好_~4190974_分单位预算" xfId="1585"/>
    <cellStyle name="好_~4190974_开发区 2015年第二次报省市县财政预算表0618" xfId="1586"/>
    <cellStyle name="好_~4190974_人大审议法定民生支出" xfId="1587"/>
    <cellStyle name="好_银行账户情况表_2010年12月" xfId="1588"/>
    <cellStyle name="好_高中教师人数（教育厅1.6日提供）" xfId="1589"/>
    <cellStyle name="好_~5676413" xfId="1590"/>
    <cellStyle name="好_银行账户情况表_2010年12月_2013.2.27文教口预算建议汇总表(第一次会后修改)" xfId="1591"/>
    <cellStyle name="好_高中教师人数（教育厅1.6日提供）_2013.2.27文教口预算建议汇总表(第一次会后修改)" xfId="1592"/>
    <cellStyle name="好_~5676413_2013.2.27文教口预算建议汇总表(第一次会后修改)" xfId="1593"/>
    <cellStyle name="好_银行账户情况表_2010年12月_2013各科项目预算0322" xfId="1594"/>
    <cellStyle name="好_高中教师人数（教育厅1.6日提供）_2013各科项目预算0322" xfId="1595"/>
    <cellStyle name="好_~5676413_2013各科项目预算0322" xfId="1596"/>
    <cellStyle name="好_银行账户情况表_2010年12月_Book1" xfId="1597"/>
    <cellStyle name="好_高中教师人数（教育厅1.6日提供）_Book1" xfId="1598"/>
    <cellStyle name="好_~5676413_Book1" xfId="1599"/>
    <cellStyle name="好_银行账户情况表_2010年12月_分单位预算" xfId="1600"/>
    <cellStyle name="好_三季度－表二_2013.2.27文教口预算建议汇总表(第一次会后修改)" xfId="1601"/>
    <cellStyle name="好_高中教师人数（教育厅1.6日提供）_分单位预算" xfId="1602"/>
    <cellStyle name="好_~5676413_分单位预算" xfId="1603"/>
    <cellStyle name="好_银行账户情况表_2010年12月_开发区 2015年第二次报省市县财政预算表0618" xfId="1604"/>
    <cellStyle name="好_高中教师人数（教育厅1.6日提供）_开发区 2015年第二次报省市县财政预算表0618" xfId="1605"/>
    <cellStyle name="好_~5676413_开发区 2015年第二次报省市县财政预算表0618" xfId="1606"/>
    <cellStyle name="好_银行账户情况表_2010年12月_开发区 2015年第二次报省市县财政预算表0624" xfId="1607"/>
    <cellStyle name="好_高中教师人数（教育厅1.6日提供）_开发区 2015年第二次报省市县财政预算表0624" xfId="1608"/>
    <cellStyle name="好_~5676413_开发区 2015年第二次报省市县财政预算表0624" xfId="1609"/>
    <cellStyle name="好_银行账户情况表_2010年12月_人大审议法定民生支出" xfId="1610"/>
    <cellStyle name="好_高中教师人数（教育厅1.6日提供）_人大审议法定民生支出" xfId="1611"/>
    <cellStyle name="好_~5676413_人大审议法定民生支出" xfId="1612"/>
    <cellStyle name="好_00省级(打印)_2013.2.27文教口预算建议汇总表(第一次会后修改)" xfId="1613"/>
    <cellStyle name="好_00省级(打印)_Book1" xfId="1614"/>
    <cellStyle name="好_00省级(打印)_分单位预算" xfId="1615"/>
    <cellStyle name="好_县公司_分单位预算" xfId="1616"/>
    <cellStyle name="好_奖励补助测算5.22测试_人大审议法定民生支出" xfId="1617"/>
    <cellStyle name="好_00省级(打印)_开发区 2015年第二次报省市县财政预算表0618" xfId="1618"/>
    <cellStyle name="好_00省级(打印)_开发区 2015年第二次报省市县财政预算表0624" xfId="1619"/>
    <cellStyle name="好_00省级(打印)_人大审议法定民生支出" xfId="1620"/>
    <cellStyle name="好_00省级(定稿)" xfId="1621"/>
    <cellStyle name="好_00省级(定稿)_2013.2.27文教口预算建议汇总表(第一次会后修改)" xfId="1622"/>
    <cellStyle name="好_00省级(定稿)_2013各科项目预算0322" xfId="1623"/>
    <cellStyle name="好_530623_2006年县级财政报表附表_开发区 2015年第二次报省市县财政预算表0624" xfId="1624"/>
    <cellStyle name="好_00省级(定稿)_分单位预算" xfId="1625"/>
    <cellStyle name="好_00省级(定稿)_开发区 2015年第二次报省市县财政预算表0618" xfId="1626"/>
    <cellStyle name="好_5334_2006年迪庆县级财政报表附表_分单位预算" xfId="1627"/>
    <cellStyle name="好_00省级(定稿)_开发区 2015年第二次报省市县财政预算表0624" xfId="1628"/>
    <cellStyle name="好_03昭通" xfId="1629"/>
    <cellStyle name="好_03昭通_2013.2.27文教口预算建议汇总表(第一次会后修改)" xfId="1630"/>
    <cellStyle name="好_03昭通_分单位预算" xfId="1631"/>
    <cellStyle name="好_03昭通_开发区 2015年第二次报省市县财政预算表0618" xfId="1632"/>
    <cellStyle name="好_第一部分：综合全_开发区 2015年第二次报省市县财政预算表0618" xfId="1633"/>
    <cellStyle name="好_03昭通_人大审议法定民生支出" xfId="1634"/>
    <cellStyle name="好_0502通海县" xfId="1635"/>
    <cellStyle name="好_0502通海县_2013.2.27文教口预算建议汇总表(第一次会后修改)" xfId="1636"/>
    <cellStyle name="好_0502通海县_2013各科项目预算0322" xfId="1637"/>
    <cellStyle name="好_0502通海县_开发区 2015年第二次报省市县财政预算表0624" xfId="1638"/>
    <cellStyle name="好_0502通海县_人大审议法定民生支出" xfId="1639"/>
    <cellStyle name="好_05玉溪_2013各科项目预算0322" xfId="1640"/>
    <cellStyle name="好_05玉溪_Book1" xfId="1641"/>
    <cellStyle name="好_05玉溪_分单位预算" xfId="1642"/>
    <cellStyle name="好_05玉溪_开发区 2015年第二次报省市县财政预算表0624" xfId="1643"/>
    <cellStyle name="好_05玉溪_人大审议法定民生支出" xfId="1644"/>
    <cellStyle name="好_0605石屏县" xfId="1645"/>
    <cellStyle name="好_0605石屏县_2013.2.27文教口预算建议汇总表(第一次会后修改)" xfId="1646"/>
    <cellStyle name="好_历年教师人数_开发区 2015年第二次报省市县财政预算表0624" xfId="1647"/>
    <cellStyle name="好_1110洱源县" xfId="1648"/>
    <cellStyle name="好_0605石屏县_2013各科项目预算0322" xfId="1649"/>
    <cellStyle name="好_2007年可用财力_分单位预算" xfId="1650"/>
    <cellStyle name="好_0605石屏县_Book1" xfId="1651"/>
    <cellStyle name="好_0605石屏县_分单位预算" xfId="1652"/>
    <cellStyle name="好_0605石屏县_开发区 2015年第二次报省市县财政预算表0618" xfId="1653"/>
    <cellStyle name="好_0605石屏县_开发区 2015年第二次报省市县财政预算表0624" xfId="1654"/>
    <cellStyle name="好_0605石屏县_人大审议法定民生支出" xfId="1655"/>
    <cellStyle name="好_1110洱源县_2013.2.27文教口预算建议汇总表(第一次会后修改)" xfId="1656"/>
    <cellStyle name="好_1110洱源县_2013各科项目预算0322" xfId="1657"/>
    <cellStyle name="好_1110洱源县_Book1" xfId="1658"/>
    <cellStyle name="好_1110洱源县_分单位预算" xfId="1659"/>
    <cellStyle name="好_1110洱源县_开发区 2015年第二次报省市县财政预算表0618" xfId="1660"/>
    <cellStyle name="好_11大理" xfId="1661"/>
    <cellStyle name="好_11大理_2013.2.27文教口预算建议汇总表(第一次会后修改)" xfId="1662"/>
    <cellStyle name="好_11大理_2013各科项目预算0322" xfId="1663"/>
    <cellStyle name="好_11大理_Book1" xfId="1664"/>
    <cellStyle name="好_11大理_分单位预算" xfId="1665"/>
    <cellStyle name="好_11大理_开发区 2015年第二次报省市县财政预算表0618" xfId="1666"/>
    <cellStyle name="好_11大理_人大审议法定民生支出" xfId="1667"/>
    <cellStyle name="好_2、土地面积、人口、粮食产量基本情况" xfId="1668"/>
    <cellStyle name="好_奖励补助测算7.25 (version 1) (version 1)_2013各科项目预算0322" xfId="1669"/>
    <cellStyle name="好_2、土地面积、人口、粮食产量基本情况_2013.2.27文教口预算建议汇总表(第一次会后修改)" xfId="1670"/>
    <cellStyle name="好_2、土地面积、人口、粮食产量基本情况_Book1" xfId="1671"/>
    <cellStyle name="好_2、土地面积、人口、粮食产量基本情况_分单位预算" xfId="1672"/>
    <cellStyle name="好_云南省2008年转移支付测算——州市本级考核部分及政策性测算_人大审议法定民生支出" xfId="1673"/>
    <cellStyle name="好_2、土地面积、人口、粮食产量基本情况_开发区 2015年第二次报省市县财政预算表0618" xfId="1674"/>
    <cellStyle name="好_2、土地面积、人口、粮食产量基本情况_开发区 2015年第二次报省市县财政预算表0624" xfId="1675"/>
    <cellStyle name="好_Book1_县公司_2013.2.27文教口预算建议汇总表(第一次会后修改)" xfId="1676"/>
    <cellStyle name="好_2006年分析表_2013.2.27文教口预算建议汇总表(第一次会后修改)" xfId="1677"/>
    <cellStyle name="好_Book1_县公司_2013各科项目预算0322" xfId="1678"/>
    <cellStyle name="好_2006年分析表_2013各科项目预算0322" xfId="1679"/>
    <cellStyle name="好_Book1_县公司_开发区 2015年第二次报省市县财政预算表0618" xfId="1680"/>
    <cellStyle name="好_2006年分析表_开发区 2015年第二次报省市县财政预算表0618" xfId="1681"/>
    <cellStyle name="好_Book1_县公司_开发区 2015年第二次报省市县财政预算表0624" xfId="1682"/>
    <cellStyle name="好_2009年一般性转移支付标准工资_~5676413_2013.2.27文教口预算建议汇总表(第一次会后修改)" xfId="1683"/>
    <cellStyle name="好_2006年分析表_开发区 2015年第二次报省市县财政预算表0624" xfId="1684"/>
    <cellStyle name="好_Book1_县公司_人大审议法定民生支出" xfId="1685"/>
    <cellStyle name="好_2006年分析表_人大审议法定民生支出" xfId="1686"/>
    <cellStyle name="好_Book1_2_人大审议法定民生支出" xfId="1687"/>
    <cellStyle name="好_2006年基础数据" xfId="1688"/>
    <cellStyle name="好_2006年基础数据_2013.2.27文教口预算建议汇总表(第一次会后修改)" xfId="1689"/>
    <cellStyle name="好_地方配套按人均增幅控制8.31（调整结案率后）xl_分单位预算" xfId="1690"/>
    <cellStyle name="好_2006年基础数据_2013各科项目预算0322" xfId="1691"/>
    <cellStyle name="普通_ 白土" xfId="1692"/>
    <cellStyle name="好_2006年基础数据_Book1" xfId="1693"/>
    <cellStyle name="好_2006年基础数据_分单位预算" xfId="1694"/>
    <cellStyle name="好_2006年全省财力计算表（中央、决算）" xfId="1695"/>
    <cellStyle name="好_2006年全省财力计算表（中央、决算）_2013.2.27文教口预算建议汇总表(第一次会后修改)" xfId="1696"/>
    <cellStyle name="好_2006年全省财力计算表（中央、决算）_2013各科项目预算0322" xfId="1697"/>
    <cellStyle name="好_2006年全省财力计算表（中央、决算）_Book1" xfId="1698"/>
    <cellStyle name="好_2006年全省财力计算表（中央、决算）_开发区 2015年第二次报省市县财政预算表0618" xfId="1699"/>
    <cellStyle name="好_2006年全省财力计算表（中央、决算）_开发区 2015年第二次报省市县财政预算表0624" xfId="1700"/>
    <cellStyle name="好_2006年水利统计指标统计表" xfId="1701"/>
    <cellStyle name="好_2006年水利统计指标统计表_2013.2.27文教口预算建议汇总表(第一次会后修改)" xfId="1702"/>
    <cellStyle name="好_2006年水利统计指标统计表_2013各科项目预算0322" xfId="1703"/>
    <cellStyle name="好_2006年水利统计指标统计表_Book1" xfId="1704"/>
    <cellStyle name="好_2006年水利统计指标统计表_分单位预算" xfId="1705"/>
    <cellStyle name="好_2006年水利统计指标统计表_开发区 2015年第二次报省市县财政预算表0618" xfId="1706"/>
    <cellStyle name="好_义务教育阶段教职工人数（教育厅提供最终）_2013.2.27文教口预算建议汇总表(第一次会后修改)" xfId="1707"/>
    <cellStyle name="好_2006年水利统计指标统计表_开发区 2015年第二次报省市县财政预算表0624" xfId="1708"/>
    <cellStyle name="好_2006年水利统计指标统计表_人大审议法定民生支出" xfId="1709"/>
    <cellStyle name="好_2006年在职人员情况" xfId="1710"/>
    <cellStyle name="好_2006年在职人员情况_2013.2.27文教口预算建议汇总表(第一次会后修改)" xfId="1711"/>
    <cellStyle name="好_2006年在职人员情况_2013各科项目预算0322" xfId="1712"/>
    <cellStyle name="好_2006年在职人员情况_Book1" xfId="1713"/>
    <cellStyle name="好_2006年在职人员情况_分单位预算" xfId="1714"/>
    <cellStyle name="好_2006年在职人员情况_开发区 2015年第二次报省市县财政预算表0618" xfId="1715"/>
    <cellStyle name="好_2006年在职人员情况_开发区 2015年第二次报省市县财政预算表0624" xfId="1716"/>
    <cellStyle name="好_基础数据分析_分单位预算" xfId="1717"/>
    <cellStyle name="好_2007年检察院案件数" xfId="1718"/>
    <cellStyle name="好_2007年检察院案件数_2013各科项目预算0322" xfId="1719"/>
    <cellStyle name="好_2007年检察院案件数_Book1" xfId="1720"/>
    <cellStyle name="好_奖励补助测算7.25 (version 1) (version 1)_开发区 2015年第二次报省市县财政预算表0624" xfId="1721"/>
    <cellStyle name="好_2007年检察院案件数_开发区 2015年第二次报省市县财政预算表0618" xfId="1722"/>
    <cellStyle name="好_2007年检察院案件数_开发区 2015年第二次报省市县财政预算表0624" xfId="1723"/>
    <cellStyle name="好_2007年检察院案件数_人大审议法定民生支出" xfId="1724"/>
    <cellStyle name="好_2007年可用财力_2013.2.27文教口预算建议汇总表(第一次会后修改)" xfId="1725"/>
    <cellStyle name="好_2007年可用财力_2013各科项目预算0322" xfId="1726"/>
    <cellStyle name="好_2007年可用财力_Book1" xfId="1727"/>
    <cellStyle name="好_2007年可用财力_开发区 2015年第二次报省市县财政预算表0618" xfId="1728"/>
    <cellStyle name="好_2007年可用财力_开发区 2015年第二次报省市县财政预算表0624" xfId="1729"/>
    <cellStyle name="好_2007年政法部门业务指标_开发区 2015年第二次报省市县财政预算表0624" xfId="1730"/>
    <cellStyle name="好_2007年可用财力_人大审议法定民生支出" xfId="1731"/>
    <cellStyle name="好_2007年人员分部门统计表_2013.2.27文教口预算建议汇总表(第一次会后修改)" xfId="1732"/>
    <cellStyle name="好_2007年人员分部门统计表_2013各科项目预算0322" xfId="1733"/>
    <cellStyle name="好_2007年人员分部门统计表_Book1" xfId="1734"/>
    <cellStyle name="好_2007年人员分部门统计表_分单位预算" xfId="1735"/>
    <cellStyle name="好_2007年人员分部门统计表_开发区 2015年第二次报省市县财政预算表0624" xfId="1736"/>
    <cellStyle name="好_2007年人员分部门统计表_人大审议法定民生支出" xfId="1737"/>
    <cellStyle name="㼿㼿㼿㼿㼿㼿" xfId="1738"/>
    <cellStyle name="好_2007年政法部门业务指标" xfId="1739"/>
    <cellStyle name="好_2009年一般性转移支付标准工资_奖励补助测算5.24冯铸_人大审议法定民生支出" xfId="1740"/>
    <cellStyle name="好_2007年政法部门业务指标_2013.2.27文教口预算建议汇总表(第一次会后修改)" xfId="1741"/>
    <cellStyle name="好_2007年政法部门业务指标_2013各科项目预算0322" xfId="1742"/>
    <cellStyle name="好_2007年政法部门业务指标_Book1" xfId="1743"/>
    <cellStyle name="好_2007年政法部门业务指标_分单位预算" xfId="1744"/>
    <cellStyle name="好_财政支出对上级的依赖程度_2013各科项目预算0322" xfId="1745"/>
    <cellStyle name="好_2007年政法部门业务指标_开发区 2015年第二次报省市县财政预算表0618" xfId="1746"/>
    <cellStyle name="好_2007年政法部门业务指标_人大审议法定民生支出" xfId="1747"/>
    <cellStyle name="好_2008年县级公安保障标准落实奖励经费分配测算" xfId="1748"/>
    <cellStyle name="好_2008年县级公安保障标准落实奖励经费分配测算_Book1" xfId="1749"/>
    <cellStyle name="好_2008年县级公安保障标准落实奖励经费分配测算_开发区 2015年第二次报省市县财政预算表0618" xfId="1750"/>
    <cellStyle name="好_2008年县级公安保障标准落实奖励经费分配测算_开发区 2015年第二次报省市县财政预算表0624" xfId="1751"/>
    <cellStyle name="好_2008年县级公安保障标准落实奖励经费分配测算_人大审议法定民生支出" xfId="1752"/>
    <cellStyle name="好_2008云南省分县市中小学教职工统计表（教育厅提供）" xfId="1753"/>
    <cellStyle name="好_2008云南省分县市中小学教职工统计表（教育厅提供）_2013各科项目预算0322" xfId="1754"/>
    <cellStyle name="好_2008云南省分县市中小学教职工统计表（教育厅提供）_Book1" xfId="1755"/>
    <cellStyle name="好_云南水利电力有限公司_开发区 2015年第二次报省市县财政预算表0624" xfId="1756"/>
    <cellStyle name="好_2008云南省分县市中小学教职工统计表（教育厅提供）_分单位预算" xfId="1757"/>
    <cellStyle name="好_2008云南省分县市中小学教职工统计表（教育厅提供）_开发区 2015年第二次报省市县财政预算表0618" xfId="1758"/>
    <cellStyle name="好_2008云南省分县市中小学教职工统计表（教育厅提供）_开发区 2015年第二次报省市县财政预算表0624" xfId="1759"/>
    <cellStyle name="好_2009年一般性转移支付标准工资" xfId="1760"/>
    <cellStyle name="好_2009年一般性转移支付标准工资_~4190974_2013.2.27文教口预算建议汇总表(第一次会后修改)" xfId="1761"/>
    <cellStyle name="好_2009年一般性转移支付标准工资_~4190974_2013各科项目预算0322" xfId="1762"/>
    <cellStyle name="好_下半年禁吸戒毒经费1000万元_2013各科项目预算0322" xfId="1763"/>
    <cellStyle name="好_2009年一般性转移支付标准工资_~4190974_Book1" xfId="1764"/>
    <cellStyle name="好_2009年一般性转移支付标准工资_~4190974_分单位预算" xfId="1765"/>
    <cellStyle name="好_2009年一般性转移支付标准工资_~4190974_开发区 2015年第二次报省市县财政预算表0618" xfId="1766"/>
    <cellStyle name="好_2009年一般性转移支付标准工资_~4190974_开发区 2015年第二次报省市县财政预算表0624" xfId="1767"/>
    <cellStyle name="好_2009年一般性转移支付标准工资_~4190974_人大审议法定民生支出" xfId="1768"/>
    <cellStyle name="好_2009年一般性转移支付标准工资_~5676413_2013各科项目预算0322" xfId="1769"/>
    <cellStyle name="好_2009年一般性转移支付标准工资_~5676413_Book1" xfId="1770"/>
    <cellStyle name="好_2009年一般性转移支付标准工资_~5676413_开发区 2015年第二次报省市县财政预算表0618" xfId="1771"/>
    <cellStyle name="好_2009年一般性转移支付标准工资_~5676413_开发区 2015年第二次报省市县财政预算表0624" xfId="1772"/>
    <cellStyle name="好_2009年一般性转移支付标准工资_~5676413_人大审议法定民生支出" xfId="1773"/>
    <cellStyle name="好_2009年一般性转移支付标准工资_2013各科项目预算0322" xfId="1774"/>
    <cellStyle name="好_Book2_2012年全市预算（报省）" xfId="1775"/>
    <cellStyle name="好_2009年一般性转移支付标准工资_地方配套按人均增幅控制8.30xl" xfId="1776"/>
    <cellStyle name="好_Book2_2012年全市预算（报省）_2013.2.27文教口预算建议汇总表(第一次会后修改)" xfId="1777"/>
    <cellStyle name="好_2009年一般性转移支付标准工资_地方配套按人均增幅控制8.30xl_2013.2.27文教口预算建议汇总表(第一次会后修改)" xfId="1778"/>
    <cellStyle name="好_Book2_2012年全市预算（报省）_2013各科项目预算0322" xfId="1779"/>
    <cellStyle name="好_2009年一般性转移支付标准工资_地方配套按人均增幅控制8.30xl_2013各科项目预算0322" xfId="1780"/>
    <cellStyle name="好_Book2_2012年全市预算（报省）_Book1" xfId="1781"/>
    <cellStyle name="好_2009年一般性转移支付标准工资_地方配套按人均增幅控制8.30xl_Book1" xfId="1782"/>
    <cellStyle name="好_Book2_2012年全市预算（报省）_分单位预算" xfId="1783"/>
    <cellStyle name="好_2009年一般性转移支付标准工资_地方配套按人均增幅控制8.30xl_分单位预算" xfId="1784"/>
    <cellStyle name="好_Book2_2012年全市预算（报省）_开发区 2015年第二次报省市县财政预算表0618" xfId="1785"/>
    <cellStyle name="好_2009年一般性转移支付标准工资_地方配套按人均增幅控制8.30xl_开发区 2015年第二次报省市县财政预算表0618" xfId="1786"/>
    <cellStyle name="好_Book2_2012年全市预算（报省）_人大审议法定民生支出" xfId="1787"/>
    <cellStyle name="好_2009年一般性转移支付标准工资_地方配套按人均增幅控制8.30xl_人大审议法定民生支出" xfId="1788"/>
    <cellStyle name="好_2009年一般性转移支付标准工资_地方配套按人均增幅控制8.30一般预算平均增幅、人均可用财力平均增幅两次控制、社会治安系数调整、案件数调整xl" xfId="1789"/>
    <cellStyle name="好_2009年一般性转移支付标准工资_地方配套按人均增幅控制8.30一般预算平均增幅、人均可用财力平均增幅两次控制、社会治安系数调整、案件数调整xl_2013.2.27文教口预算建议汇总表(第一次会后修改)" xfId="1790"/>
    <cellStyle name="好_2009年一般性转移支付标准工资_地方配套按人均增幅控制8.30一般预算平均增幅、人均可用财力平均增幅两次控制、社会治安系数调整、案件数调整xl_2013各科项目预算0322" xfId="1791"/>
    <cellStyle name="好_2009年一般性转移支付标准工资_地方配套按人均增幅控制8.30一般预算平均增幅、人均可用财力平均增幅两次控制、社会治安系数调整、案件数调整xl_分单位预算" xfId="1792"/>
    <cellStyle name="好_2009年一般性转移支付标准工资_地方配套按人均增幅控制8.30一般预算平均增幅、人均可用财力平均增幅两次控制、社会治安系数调整、案件数调整xl_开发区 2015年第二次报省市县财政预算表0618" xfId="1793"/>
    <cellStyle name="好_2009年一般性转移支付标准工资_地方配套按人均增幅控制8.30一般预算平均增幅、人均可用财力平均增幅两次控制、社会治安系数调整、案件数调整xl_开发区 2015年第二次报省市县财政预算表0624" xfId="1794"/>
    <cellStyle name="好_第五部分(才淼、饶永宏）" xfId="1795"/>
    <cellStyle name="好_Book1_1_2012年文教科预算(报预算科)" xfId="1796"/>
    <cellStyle name="好_2009年一般性转移支付标准工资_地方配套按人均增幅控制8.30一般预算平均增幅、人均可用财力平均增幅两次控制、社会治安系数调整、案件数调整xl_人大审议法定民生支出" xfId="1797"/>
    <cellStyle name="好_2009年一般性转移支付标准工资_地方配套按人均增幅控制8.31（调整结案率后）xl_2013各科项目预算0322" xfId="1798"/>
    <cellStyle name="好_2009年一般性转移支付标准工资_地方配套按人均增幅控制8.31（调整结案率后）xl_分单位预算" xfId="1799"/>
    <cellStyle name="好_2009年一般性转移支付标准工资_地方配套按人均增幅控制8.31（调整结案率后）xl_开发区 2015年第二次报省市县财政预算表0618" xfId="1800"/>
    <cellStyle name="好_2009年一般性转移支付标准工资_地方配套按人均增幅控制8.31（调整结案率后）xl_开发区 2015年第二次报省市县财政预算表0624" xfId="1801"/>
    <cellStyle name="好_2009年一般性转移支付标准工资_地方配套按人均增幅控制8.31（调整结案率后）xl_人大审议法定民生支出" xfId="1802"/>
    <cellStyle name="好_2009年一般性转移支付标准工资_奖励补助测算5.22测试" xfId="1803"/>
    <cellStyle name="好_指标五_开发区 2015年第二次报省市县财政预算表0624" xfId="1804"/>
    <cellStyle name="好_2009年一般性转移支付标准工资_奖励补助测算5.22测试_2013.2.27文教口预算建议汇总表(第一次会后修改)" xfId="1805"/>
    <cellStyle name="好_2009年一般性转移支付标准工资_奖励补助测算5.22测试_2013各科项目预算0322" xfId="1806"/>
    <cellStyle name="好_2009年一般性转移支付标准工资_奖励补助测算5.22测试_开发区 2015年第二次报省市县财政预算表0618" xfId="1807"/>
    <cellStyle name="好_2009年一般性转移支付标准工资_奖励补助测算5.22测试_开发区 2015年第二次报省市县财政预算表0624" xfId="1808"/>
    <cellStyle name="好_2009年一般性转移支付标准工资_奖励补助测算5.22测试_人大审议法定民生支出" xfId="1809"/>
    <cellStyle name="好_2009年一般性转移支付标准工资_奖励补助测算5.23新" xfId="1810"/>
    <cellStyle name="好_2009年一般性转移支付标准工资_奖励补助测算5.23新_2013.2.27文教口预算建议汇总表(第一次会后修改)" xfId="1811"/>
    <cellStyle name="好_2009年一般性转移支付标准工资_奖励补助测算5.23新_2013各科项目预算0322" xfId="1812"/>
    <cellStyle name="好_2009年一般性转移支付标准工资_奖励补助测算5.23新_Book1" xfId="1813"/>
    <cellStyle name="好_2009年一般性转移支付标准工资_奖励补助测算5.23新_分单位预算" xfId="1814"/>
    <cellStyle name="好_2009年一般性转移支付标准工资_奖励补助测算5.23新_开发区 2015年第二次报省市县财政预算表0624" xfId="1815"/>
    <cellStyle name="好_基础数据分析_开发区 2015年第二次报省市县财政预算表0618" xfId="1816"/>
    <cellStyle name="好_2009年一般性转移支付标准工资_奖励补助测算5.23新_人大审议法定民生支出" xfId="1817"/>
    <cellStyle name="好_2009年一般性转移支付标准工资_奖励补助测算5.24冯铸" xfId="1818"/>
    <cellStyle name="好_2009年一般性转移支付标准工资_奖励补助测算5.24冯铸_2013.2.27文教口预算建议汇总表(第一次会后修改)" xfId="1819"/>
    <cellStyle name="好_2009年一般性转移支付标准工资_奖励补助测算5.24冯铸_2013各科项目预算0322" xfId="1820"/>
    <cellStyle name="好_云南农村义务教育统计表_开发区 2015年第二次报省市县财政预算表0618" xfId="1821"/>
    <cellStyle name="好_2009年一般性转移支付标准工资_奖励补助测算5.24冯铸_Book1" xfId="1822"/>
    <cellStyle name="好_2009年一般性转移支付标准工资_奖励补助测算5.24冯铸_分单位预算" xfId="1823"/>
    <cellStyle name="好_2009年一般性转移支付标准工资_奖励补助测算5.24冯铸_开发区 2015年第二次报省市县财政预算表0618" xfId="1824"/>
    <cellStyle name="好_2009年一般性转移支付标准工资_奖励补助测算5.24冯铸_开发区 2015年第二次报省市县财政预算表0624" xfId="1825"/>
    <cellStyle name="好_2009年一般性转移支付标准工资_奖励补助测算7.23_2013.2.27文教口预算建议汇总表(第一次会后修改)" xfId="1826"/>
    <cellStyle name="好_2009年一般性转移支付标准工资_奖励补助测算7.23_2013各科项目预算0322" xfId="1827"/>
    <cellStyle name="好_云南省2008年转移支付测算——州市本级考核部分及政策性测算_分单位预算" xfId="1828"/>
    <cellStyle name="好_2009年一般性转移支付标准工资_奖励补助测算7.23_Book1" xfId="1829"/>
    <cellStyle name="好_2009年一般性转移支付标准工资_奖励补助测算7.23_分单位预算" xfId="1830"/>
    <cellStyle name="好_2009年一般性转移支付标准工资_奖励补助测算7.23_开发区 2015年第二次报省市县财政预算表0618" xfId="1831"/>
    <cellStyle name="好_2009年一般性转移支付标准工资_奖励补助测算7.23_开发区 2015年第二次报省市县财政预算表0624" xfId="1832"/>
    <cellStyle name="好_2009年一般性转移支付标准工资_奖励补助测算7.23_人大审议法定民生支出" xfId="1833"/>
    <cellStyle name="好_2009年一般性转移支付标准工资_奖励补助测算7.25" xfId="1834"/>
    <cellStyle name="好_2009年一般性转移支付标准工资_奖励补助测算7.25 (version 1) (version 1)" xfId="1835"/>
    <cellStyle name="好_2009年一般性转移支付标准工资_奖励补助测算7.25 (version 1) (version 1)_2013.2.27文教口预算建议汇总表(第一次会后修改)" xfId="1836"/>
    <cellStyle name="好_2009年一般性转移支付标准工资_奖励补助测算7.25 (version 1) (version 1)_2013各科项目预算0322" xfId="1837"/>
    <cellStyle name="好_2009年一般性转移支付标准工资_奖励补助测算7.25 (version 1) (version 1)_Book1" xfId="1838"/>
    <cellStyle name="好_2009年一般性转移支付标准工资_奖励补助测算7.25 (version 1) (version 1)_分单位预算" xfId="1839"/>
    <cellStyle name="好_2009年一般性转移支付标准工资_奖励补助测算7.25 (version 1) (version 1)_开发区 2015年第二次报省市县财政预算表0624" xfId="1840"/>
    <cellStyle name="好_2009年一般性转移支付标准工资_奖励补助测算7.25 (version 1) (version 1)_人大审议法定民生支出" xfId="1841"/>
    <cellStyle name="适中 2" xfId="1842"/>
    <cellStyle name="好_2009年一般性转移支付标准工资_奖励补助测算7.25_2013.2.27文教口预算建议汇总表(第一次会后修改)" xfId="1843"/>
    <cellStyle name="好_2009年一般性转移支付标准工资_奖励补助测算7.25_2013各科项目预算0322" xfId="1844"/>
    <cellStyle name="好_2009年一般性转移支付标准工资_奖励补助测算7.25_Book1" xfId="1845"/>
    <cellStyle name="好_2009年一般性转移支付标准工资_奖励补助测算7.25_开发区 2015年第二次报省市县财政预算表0618" xfId="1846"/>
    <cellStyle name="好_2009年一般性转移支付标准工资_奖励补助测算7.25_开发区 2015年第二次报省市县财政预算表0624" xfId="1847"/>
    <cellStyle name="好_2009年一般性转移支付标准工资_奖励补助测算7.25_人大审议法定民生支出" xfId="1848"/>
    <cellStyle name="汇总 2_2012年文教科审核单位目预算(修改后)" xfId="1849"/>
    <cellStyle name="好_2009年一般性转移支付标准工资_开发区 2015年第二次报省市县财政预算表0618" xfId="1850"/>
    <cellStyle name="好_云南省2008年中小学教职工情况（教育厅提供20090101加工整理）_人大审议法定民生支出" xfId="1851"/>
    <cellStyle name="好_2009年一般性转移支付标准工资_开发区 2015年第二次报省市县财政预算表0624" xfId="1852"/>
    <cellStyle name="好_2009年一般性转移支付标准工资_人大审议法定民生支出" xfId="1853"/>
    <cellStyle name="好_2013各科项目预算0307（发回科室压缩）" xfId="1854"/>
    <cellStyle name="好_2013年地方财政预算表（城区第二次）" xfId="1855"/>
    <cellStyle name="好_530623_2006年县级财政报表附表" xfId="1856"/>
    <cellStyle name="好_530623_2006年县级财政报表附表_2013各科项目预算0322" xfId="1857"/>
    <cellStyle name="好_530623_2006年县级财政报表附表_开发区 2015年第二次报省市县财政预算表0618" xfId="1858"/>
    <cellStyle name="好_530623_2006年县级财政报表附表_人大审议法定民生支出" xfId="1859"/>
    <cellStyle name="好_530629_2006年县级财政报表附表" xfId="1860"/>
    <cellStyle name="好_Book1_1_2012年文教科审核单位目预算(修改后)_开发区 2015年第二次报省市县财政预算表0624" xfId="1861"/>
    <cellStyle name="好_530629_2006年县级财政报表附表_2013.2.27文教口预算建议汇总表(第一次会后修改)" xfId="1862"/>
    <cellStyle name="好_530629_2006年县级财政报表附表_2013各科项目预算0322" xfId="1863"/>
    <cellStyle name="好_义务教育阶段教职工人数（教育厅提供最终）_人大审议法定民生支出" xfId="1864"/>
    <cellStyle name="好_530629_2006年县级财政报表附表_Book1" xfId="1865"/>
    <cellStyle name="好_530629_2006年县级财政报表附表_分单位预算" xfId="1866"/>
    <cellStyle name="好_530629_2006年县级财政报表附表_开发区 2015年第二次报省市县财政预算表0618" xfId="1867"/>
    <cellStyle name="好_530629_2006年县级财政报表附表_开发区 2015年第二次报省市县财政预算表0624" xfId="1868"/>
    <cellStyle name="好_530629_2006年县级财政报表附表_人大审议法定民生支出" xfId="1869"/>
    <cellStyle name="好_5334_2006年迪庆县级财政报表附表" xfId="1870"/>
    <cellStyle name="好_5334_2006年迪庆县级财政报表附表_2013.2.27文教口预算建议汇总表(第一次会后修改)" xfId="1871"/>
    <cellStyle name="好_5334_2006年迪庆县级财政报表附表_2013各科项目预算0322" xfId="1872"/>
    <cellStyle name="好_5334_2006年迪庆县级财政报表附表_人大审议法定民生支出" xfId="1873"/>
    <cellStyle name="好_奖励补助测算7.25_2013.2.27文教口预算建议汇总表(第一次会后修改)" xfId="1874"/>
    <cellStyle name="好_Book1" xfId="1875"/>
    <cellStyle name="好_Book1_1" xfId="1876"/>
    <cellStyle name="好_Book1_1_2012年文教科审核单位目预算(修改后)" xfId="1877"/>
    <cellStyle name="好_Book1_1_2012年文教科审核单位目预算(修改后)_2013各科项目预算0322" xfId="1878"/>
    <cellStyle name="好_Book1_1_2012年文教科审核单位目预算(修改后)_Book1" xfId="1879"/>
    <cellStyle name="好_Book1_1_2012年文教科审核单位目预算(修改后)_分单位预算" xfId="1880"/>
    <cellStyle name="好_地方配套按人均增幅控制8.31（调整结案率后）xl_2013.2.27文教口预算建议汇总表(第一次会后修改)" xfId="1881"/>
    <cellStyle name="好_Book1_1_2012年文教科审核单位目预算(修改后)_人大审议法定民生支出" xfId="1882"/>
    <cellStyle name="好_第五部分(才淼、饶永宏）_Book1" xfId="1883"/>
    <cellStyle name="好_Book1_1_2012年文教科预算(报预算科)_Book1" xfId="1884"/>
    <cellStyle name="好_第五部分(才淼、饶永宏）_分单位预算" xfId="1885"/>
    <cellStyle name="好_Book1_1_2012年文教科预算(报预算科)_分单位预算" xfId="1886"/>
    <cellStyle name="好_第五部分(才淼、饶永宏）_开发区 2015年第二次报省市县财政预算表0618" xfId="1887"/>
    <cellStyle name="好_Book1_1_2012年文教科预算(报预算科)_开发区 2015年第二次报省市县财政预算表0618" xfId="1888"/>
    <cellStyle name="好_第五部分(才淼、饶永宏）_开发区 2015年第二次报省市县财政预算表0624" xfId="1889"/>
    <cellStyle name="好_Book1_1_2012年文教科预算(报预算科)_开发区 2015年第二次报省市县财政预算表0624" xfId="1890"/>
    <cellStyle name="好_第五部分(才淼、饶永宏）_人大审议法定民生支出" xfId="1891"/>
    <cellStyle name="好_Book1_1_2012年文教科预算(报预算科)_人大审议法定民生支出" xfId="1892"/>
    <cellStyle name="好_县级基础数据_2013各科项目预算0322" xfId="1893"/>
    <cellStyle name="好_Book1_1_2012年文教科预算(报预算科5月10日)" xfId="1894"/>
    <cellStyle name="好_Book1_1_2012年文教科预算(报预算科5月10日)_Book1" xfId="1895"/>
    <cellStyle name="好_Book1_1_2012年文教科预算(报预算科5月10日)_分单位预算" xfId="1896"/>
    <cellStyle name="好_指标四_2013.2.27文教口预算建议汇总表(第一次会后修改)" xfId="1897"/>
    <cellStyle name="好_Book1_1_2012年文教科预算(报预算科5月10日)_开发区 2015年第二次报省市县财政预算表0618" xfId="1898"/>
    <cellStyle name="好_Book1_1_2012年文教科预算(报预算科5月10日)_开发区 2015年第二次报省市县财政预算表0624" xfId="1899"/>
    <cellStyle name="好_丽江汇总_分单位预算" xfId="1900"/>
    <cellStyle name="好_Book1_1_2012年文教科预算(报预算科5月10日)_人大审议法定民生支出" xfId="1901"/>
    <cellStyle name="好_Book1_2" xfId="1902"/>
    <cellStyle name="好_Book1_2_2013.2.27文教口预算建议汇总表(第一次会后修改)" xfId="1903"/>
    <cellStyle name="好_Book1_2_2013各科项目预算0322" xfId="1904"/>
    <cellStyle name="好_Book1_2_分单位预算" xfId="1905"/>
    <cellStyle name="好_Book1_2_开发区 2015年第二次报省市县财政预算表0618" xfId="1906"/>
    <cellStyle name="好_Book1_2_开发区 2015年第二次报省市县财政预算表0624" xfId="1907"/>
    <cellStyle name="好_Book1_2013年地方财政分县区收支预算表" xfId="1908"/>
    <cellStyle name="好_Book1_2013年地方财政预算表（城区第二次）" xfId="1909"/>
    <cellStyle name="好_Book1_3" xfId="1910"/>
    <cellStyle name="好_Book1_3_2013.2.27文教口预算建议汇总表(第一次会后修改)" xfId="1911"/>
    <cellStyle name="好_Book1_3_2013各科项目预算0322" xfId="1912"/>
    <cellStyle name="好_Book1_3_Book1" xfId="1913"/>
    <cellStyle name="好_Book1_3_分单位预算" xfId="1914"/>
    <cellStyle name="好_Book1_3_开发区 2015年第二次报省市县财政预算表0624" xfId="1915"/>
    <cellStyle name="好_Book1_3_人大审议法定民生支出" xfId="1916"/>
    <cellStyle name="好_Book1_4" xfId="1917"/>
    <cellStyle name="好_检验表（调整后）_开发区 2015年第二次报省市县财政预算表0618" xfId="1918"/>
    <cellStyle name="好_Book1_Book1" xfId="1919"/>
    <cellStyle name="好_Book1_Book1_开发区 2015年第二次报省市县财政预算表0624" xfId="1920"/>
    <cellStyle name="好_Book1_年初可执行指标录入" xfId="1921"/>
    <cellStyle name="好_Book1_年初可执行指标录入_开发区 2015年第二次报省市县财政预算表0618" xfId="1922"/>
    <cellStyle name="好_Book1_年初可执行指标录入_开发区 2015年第二次报省市县财政预算表0624" xfId="1923"/>
    <cellStyle name="好_Book2_2013年调整预算收入分配表" xfId="1924"/>
    <cellStyle name="好_Book1_阳泉市2013预算测算（第二次）" xfId="1925"/>
    <cellStyle name="好_检验表_2013.2.27文教口预算建议汇总表(第一次会后修改)" xfId="1926"/>
    <cellStyle name="好_Book1_银行账户情况表_2010年12月" xfId="1927"/>
    <cellStyle name="好_Book1_银行账户情况表_2010年12月_2013.2.27文教口预算建议汇总表(第一次会后修改)" xfId="1928"/>
    <cellStyle name="好_Book1_银行账户情况表_2010年12月_2013各科项目预算0322" xfId="1929"/>
    <cellStyle name="好_Book1_银行账户情况表_2010年12月_Book1" xfId="1930"/>
    <cellStyle name="好_Book1_银行账户情况表_2010年12月_开发区 2015年第二次报省市县财政预算表0618" xfId="1931"/>
    <cellStyle name="好_Book1_银行账户情况表_2010年12月_开发区 2015年第二次报省市县财政预算表0624" xfId="1932"/>
    <cellStyle name="好_Book1_银行账户情况表_2010年12月_人大审议法定民生支出" xfId="1933"/>
    <cellStyle name="强调文字颜色 6 2" xfId="1934"/>
    <cellStyle name="好_Book2" xfId="1935"/>
    <cellStyle name="好_Book2_2012年财政收入任务分配情况表0326.xls01" xfId="1936"/>
    <cellStyle name="好_奖励补助测算5.22测试" xfId="1937"/>
    <cellStyle name="好_Book2_2012年财政收入任务分配情况表0326.xls01_2013各科项目预算0322" xfId="1938"/>
    <cellStyle name="好_Book2_2012年财政收入任务分配情况表0326.xls01_Book1" xfId="1939"/>
    <cellStyle name="好_Book2_2012年财政收入任务分配情况表0326.xls01_开发区 2015年第二次报省市县财政预算表0618" xfId="1940"/>
    <cellStyle name="好_Book2_2012年财政收入任务分配情况表0326.xls01_开发区 2015年第二次报省市县财政预算表0624" xfId="1941"/>
    <cellStyle name="好_Book2_2013年分税种收入完成表" xfId="1942"/>
    <cellStyle name="好_Book2_2013年收入任务考核表" xfId="1943"/>
    <cellStyle name="好_Book2_2013年收入预算调整表" xfId="1944"/>
    <cellStyle name="好_Book2_2013年调整预算收入分配表_开发区 2015年第二次报省市县财政预算表0618" xfId="1945"/>
    <cellStyle name="好_Book2_2013年调整预算收入分配表_开发区 2015年第二次报省市县财政预算表0624" xfId="1946"/>
    <cellStyle name="好_Book2_2014年财政工作会收入分配表" xfId="1947"/>
    <cellStyle name="好_Book2_2014年基金及财政专项收入测算" xfId="1948"/>
    <cellStyle name="好_Book2_2014年提交政府常务会草案" xfId="1949"/>
    <cellStyle name="好_Book2_2015年分税种收入预计表" xfId="1950"/>
    <cellStyle name="好_Book2_Book1" xfId="1951"/>
    <cellStyle name="好_Book2_结算测算" xfId="1952"/>
    <cellStyle name="好_Book2_结算测算_开发区 2015年第二次报省市县财政预算表0618" xfId="1953"/>
    <cellStyle name="好_Book2_结算测算_开发区 2015年第二次报省市县财政预算表0624" xfId="1954"/>
    <cellStyle name="好_Book2_开发区 2015年第二次报省市县财政预算表0618" xfId="1955"/>
    <cellStyle name="好_Book2_开发区 2015年第二次报省市县财政预算表0624" xfId="1956"/>
    <cellStyle name="好_M01-2(州市补助收入)" xfId="1957"/>
    <cellStyle name="好_M01-2(州市补助收入)_2013.2.27文教口预算建议汇总表(第一次会后修改)" xfId="1958"/>
    <cellStyle name="好_M01-2(州市补助收入)_2013各科项目预算0322" xfId="1959"/>
    <cellStyle name="貨幣 [0]_SGV" xfId="1960"/>
    <cellStyle name="好_M01-2(州市补助收入)_Book1" xfId="1961"/>
    <cellStyle name="好_M01-2(州市补助收入)_开发区 2015年第二次报省市县财政预算表0618" xfId="1962"/>
    <cellStyle name="好_M01-2(州市补助收入)_开发区 2015年第二次报省市县财政预算表0624" xfId="1963"/>
    <cellStyle name="好_M03" xfId="1964"/>
    <cellStyle name="好_M03_2013.2.27文教口预算建议汇总表(第一次会后修改)" xfId="1965"/>
    <cellStyle name="好_M03_2013各科项目预算0322" xfId="1966"/>
    <cellStyle name="好_M03_Book1" xfId="1967"/>
    <cellStyle name="好_M03_分单位预算" xfId="1968"/>
    <cellStyle name="好_M03_开发区 2015年第二次报省市县财政预算表0624" xfId="1969"/>
    <cellStyle name="好_M03_人大审议法定民生支出" xfId="1970"/>
    <cellStyle name="好_不用软件计算9.1不考虑经费管理评价xl" xfId="1971"/>
    <cellStyle name="好_不用软件计算9.1不考虑经费管理评价xl_2013.2.27文教口预算建议汇总表(第一次会后修改)" xfId="1972"/>
    <cellStyle name="好_不用软件计算9.1不考虑经费管理评价xl_分单位预算" xfId="1973"/>
    <cellStyle name="好_不用软件计算9.1不考虑经费管理评价xl_开发区 2015年第二次报省市县财政预算表0624" xfId="1974"/>
    <cellStyle name="好_不用软件计算9.1不考虑经费管理评价xl_人大审议法定民生支出" xfId="1975"/>
    <cellStyle name="好_财政供养人员" xfId="1976"/>
    <cellStyle name="好_财政供养人员_2013.2.27文教口预算建议汇总表(第一次会后修改)" xfId="1977"/>
    <cellStyle name="好_财政供养人员_2013各科项目预算0322" xfId="1978"/>
    <cellStyle name="好_财政供养人员_开发区 2015年第二次报省市县财政预算表0618" xfId="1979"/>
    <cellStyle name="好_财政供养人员_开发区 2015年第二次报省市县财政预算表0624" xfId="1980"/>
    <cellStyle name="好_财政供养人员_人大审议法定民生支出" xfId="1981"/>
    <cellStyle name="好_财政支出对上级的依赖程度_2013.2.27文教口预算建议汇总表(第一次会后修改)" xfId="1982"/>
    <cellStyle name="好_财政支出对上级的依赖程度_Book1" xfId="1983"/>
    <cellStyle name="好_财政支出对上级的依赖程度_开发区 2015年第二次报省市县财政预算表0618" xfId="1984"/>
    <cellStyle name="好_财政支出对上级的依赖程度_开发区 2015年第二次报省市县财政预算表0624" xfId="1985"/>
    <cellStyle name="好_城建0308" xfId="1986"/>
    <cellStyle name="好_城建部门" xfId="1987"/>
    <cellStyle name="好_城建部门_2013.2.27文教口预算建议汇总表(第一次会后修改)" xfId="1988"/>
    <cellStyle name="好_下半年禁吸戒毒经费1000万元_分单位预算" xfId="1989"/>
    <cellStyle name="好_开发区 2015年第二次报省市县财政预算表0624" xfId="1990"/>
    <cellStyle name="好_城建部门_2013各科项目预算0322" xfId="1991"/>
    <cellStyle name="好_城建部门_Book1" xfId="1992"/>
    <cellStyle name="好_城建部门_分单位预算" xfId="1993"/>
    <cellStyle name="好_城建部门_开发区 2015年第二次报省市县财政预算表0618" xfId="1994"/>
    <cellStyle name="好_城建部门_开发区 2015年第二次报省市县财政预算表0624" xfId="1995"/>
    <cellStyle name="好_地方配套按人均增幅控制8.30xl_2013.2.27文教口预算建议汇总表(第一次会后修改)" xfId="1996"/>
    <cellStyle name="好_地方配套按人均增幅控制8.30xl_Book1" xfId="1997"/>
    <cellStyle name="好_地方配套按人均增幅控制8.30xl_分单位预算" xfId="1998"/>
    <cellStyle name="好_地方配套按人均增幅控制8.30xl_开发区 2015年第二次报省市县财政预算表0624" xfId="1999"/>
    <cellStyle name="好_地方配套按人均增幅控制8.30xl_人大审议法定民生支出" xfId="2000"/>
    <cellStyle name="好_地方配套按人均增幅控制8.30一般预算平均增幅、人均可用财力平均增幅两次控制、社会治安系数调整、案件数调整xl" xfId="2001"/>
    <cellStyle name="好_地方配套按人均增幅控制8.30一般预算平均增幅、人均可用财力平均增幅两次控制、社会治安系数调整、案件数调整xl_2013.2.27文教口预算建议汇总表(第一次会后修改)" xfId="2002"/>
    <cellStyle name="好_地方配套按人均增幅控制8.30一般预算平均增幅、人均可用财力平均增幅两次控制、社会治安系数调整、案件数调整xl_2013各科项目预算0322" xfId="2003"/>
    <cellStyle name="好_云南省2008年中小学教师人数统计表_开发区 2015年第二次报省市县财政预算表0618" xfId="2004"/>
    <cellStyle name="好_地方配套按人均增幅控制8.30一般预算平均增幅、人均可用财力平均增幅两次控制、社会治安系数调整、案件数调整xl_Book1" xfId="2005"/>
    <cellStyle name="好_地方配套按人均增幅控制8.30一般预算平均增幅、人均可用财力平均增幅两次控制、社会治安系数调整、案件数调整xl_开发区 2015年第二次报省市县财政预算表0624" xfId="2006"/>
    <cellStyle name="好_地方配套按人均增幅控制8.30一般预算平均增幅、人均可用财力平均增幅两次控制、社会治安系数调整、案件数调整xl_人大审议法定民生支出" xfId="2007"/>
    <cellStyle name="好_地方配套按人均增幅控制8.31（调整结案率后）xl_开发区 2015年第二次报省市县财政预算表0618" xfId="2008"/>
    <cellStyle name="好_教师绩效工资测算表（离退休按各地上报数测算）2009年1月1日_开发区 2015年第二次报省市县财政预算表0618" xfId="2009"/>
    <cellStyle name="好_地方配套按人均增幅控制8.31（调整结案率后）xl_开发区 2015年第二次报省市县财政预算表0624" xfId="2010"/>
    <cellStyle name="好_地方配套按人均增幅控制8.31（调整结案率后）xl_人大审议法定民生支出" xfId="2011"/>
    <cellStyle name="输入 2 3" xfId="2012"/>
    <cellStyle name="好_第一部分：综合全_2013.2.27文教口预算建议汇总表(第一次会后修改)" xfId="2013"/>
    <cellStyle name="好_第一部分：综合全_2013各科项目预算0322" xfId="2014"/>
    <cellStyle name="好_第一部分：综合全_开发区 2015年第二次报省市县财政预算表0624" xfId="2015"/>
    <cellStyle name="好_基础数据分析_2013.2.27文教口预算建议汇总表(第一次会后修改)" xfId="2016"/>
    <cellStyle name="好_分单位预算" xfId="2017"/>
    <cellStyle name="好_汇总-县级财政报表附表_开发区 2015年第二次报省市县财政预算表0624" xfId="2018"/>
    <cellStyle name="好_副本2015年财政预算表（发各市、省直管县）" xfId="2019"/>
    <cellStyle name="好_汇总" xfId="2020"/>
    <cellStyle name="好_汇总_2013.2.27文教口预算建议汇总表(第一次会后修改)" xfId="2021"/>
    <cellStyle name="好_汇总_2013各科项目预算0322" xfId="2022"/>
    <cellStyle name="好_汇总_Book1" xfId="2023"/>
    <cellStyle name="好_汇总_分单位预算" xfId="2024"/>
    <cellStyle name="好_汇总_开发区 2015年第二次报省市县财政预算表0618" xfId="2025"/>
    <cellStyle name="适中 2_2012年文教科审核单位目预算(修改后)" xfId="2026"/>
    <cellStyle name="好_汇总_开发区 2015年第二次报省市县财政预算表0624" xfId="2027"/>
    <cellStyle name="好_汇总_人大审议法定民生支出" xfId="2028"/>
    <cellStyle name="好_汇总-县级财政报表附表" xfId="2029"/>
    <cellStyle name="好_汇总-县级财政报表附表_2013.2.27文教口预算建议汇总表(第一次会后修改)" xfId="2030"/>
    <cellStyle name="好_汇总-县级财政报表附表_2013各科项目预算0322" xfId="2031"/>
    <cellStyle name="好_汇总-县级财政报表附表_Book1" xfId="2032"/>
    <cellStyle name="好_基础数据分析" xfId="2033"/>
    <cellStyle name="强调文字颜色 5 2" xfId="2034"/>
    <cellStyle name="好_基础数据分析_开发区 2015年第二次报省市县财政预算表0624" xfId="2035"/>
    <cellStyle name="好_检验表（调整后）" xfId="2036"/>
    <cellStyle name="好_检验表（调整后）_2013各科项目预算0322" xfId="2037"/>
    <cellStyle name="好_检验表（调整后）_Book1" xfId="2038"/>
    <cellStyle name="好_检验表（调整后）_分单位预算" xfId="2039"/>
    <cellStyle name="输入 2_2012年文教科审核单位目预算(修改后)" xfId="2040"/>
    <cellStyle name="好_检验表（调整后）_人大审议法定民生支出" xfId="2041"/>
    <cellStyle name="好_检验表_2013各科项目预算0322" xfId="2042"/>
    <cellStyle name="好_检验表_开发区 2015年第二次报省市县财政预算表0618" xfId="2043"/>
    <cellStyle name="好_县公司_Book1" xfId="2044"/>
    <cellStyle name="好_检验表_开发区 2015年第二次报省市县财政预算表0624" xfId="2045"/>
    <cellStyle name="好_检验表_人大审议法定民生支出" xfId="2046"/>
    <cellStyle name="好_建行" xfId="2047"/>
    <cellStyle name="好_建行_2013.2.27文教口预算建议汇总表(第一次会后修改)" xfId="2048"/>
    <cellStyle name="好_建行_2013各科项目预算0322" xfId="2049"/>
    <cellStyle name="好_建行_分单位预算" xfId="2050"/>
    <cellStyle name="好_奖励补助测算7.23_Book1" xfId="2051"/>
    <cellStyle name="好_建行_开发区 2015年第二次报省市县财政预算表0624" xfId="2052"/>
    <cellStyle name="好_建行_人大审议法定民生支出" xfId="2053"/>
    <cellStyle name="好_奖励补助测算5.22测试_2013.2.27文教口预算建议汇总表(第一次会后修改)" xfId="2054"/>
    <cellStyle name="好_奖励补助测算5.22测试_分单位预算" xfId="2055"/>
    <cellStyle name="好_奖励补助测算5.22测试_开发区 2015年第二次报省市县财政预算表0618" xfId="2056"/>
    <cellStyle name="好_奖励补助测算5.22测试_开发区 2015年第二次报省市县财政预算表0624" xfId="2057"/>
    <cellStyle name="好_奖励补助测算5.24冯铸" xfId="2058"/>
    <cellStyle name="好_奖励补助测算5.24冯铸_2013.2.27文教口预算建议汇总表(第一次会后修改)" xfId="2059"/>
    <cellStyle name="好_奖励补助测算5.24冯铸_2013各科项目预算0322" xfId="2060"/>
    <cellStyle name="好_奖励补助测算5.24冯铸_Book1" xfId="2061"/>
    <cellStyle name="好_奖励补助测算5.24冯铸_分单位预算" xfId="2062"/>
    <cellStyle name="好_奖励补助测算5.24冯铸_开发区 2015年第二次报省市县财政预算表0618" xfId="2063"/>
    <cellStyle name="好_奖励补助测算5.24冯铸_开发区 2015年第二次报省市县财政预算表0624" xfId="2064"/>
    <cellStyle name="好_奖励补助测算5.24冯铸_人大审议法定民生支出" xfId="2065"/>
    <cellStyle name="好_奖励补助测算7.23" xfId="2066"/>
    <cellStyle name="好_奖励补助测算7.23_2013.2.27文教口预算建议汇总表(第一次会后修改)" xfId="2067"/>
    <cellStyle name="好_奖励补助测算7.23_2013各科项目预算0322" xfId="2068"/>
    <cellStyle name="好_奖励补助测算7.23_开发区 2015年第二次报省市县财政预算表0618" xfId="2069"/>
    <cellStyle name="好_奖励补助测算7.23_开发区 2015年第二次报省市县财政预算表0624" xfId="2070"/>
    <cellStyle name="好_奖励补助测算7.25 (version 1) (version 1)" xfId="2071"/>
    <cellStyle name="好_云南农村义务教育统计表_分单位预算" xfId="2072"/>
    <cellStyle name="好_奖励补助测算7.25 (version 1) (version 1)_2013.2.27文教口预算建议汇总表(第一次会后修改)" xfId="2073"/>
    <cellStyle name="好_奖励补助测算7.25 (version 1) (version 1)_Book1" xfId="2074"/>
    <cellStyle name="好_奖励补助测算7.25 (version 1) (version 1)_开发区 2015年第二次报省市县财政预算表0618" xfId="2075"/>
    <cellStyle name="好_奖励补助测算7.25 (version 1) (version 1)_人大审议法定民生支出" xfId="2076"/>
    <cellStyle name="好_奖励补助测算7.25_2013各科项目预算0322" xfId="2077"/>
    <cellStyle name="好_奖励补助测算7.25_Book1" xfId="2078"/>
    <cellStyle name="好_奖励补助测算7.25_分单位预算" xfId="2079"/>
    <cellStyle name="好_奖励补助测算7.25_开发区 2015年第二次报省市县财政预算表0618" xfId="2080"/>
    <cellStyle name="好_奖励补助测算7.25_开发区 2015年第二次报省市县财政预算表0624" xfId="2081"/>
    <cellStyle name="好_教师绩效工资测算表（离退休按各地上报数测算）2009年1月1日" xfId="2082"/>
    <cellStyle name="好_教师绩效工资测算表（离退休按各地上报数测算）2009年1月1日_2013.2.27文教口预算建议汇总表(第一次会后修改)" xfId="2083"/>
    <cellStyle name="好_教师绩效工资测算表（离退休按各地上报数测算）2009年1月1日_2013各科项目预算0322" xfId="2084"/>
    <cellStyle name="好_教师绩效工资测算表（离退休按各地上报数测算）2009年1月1日_Book1" xfId="2085"/>
    <cellStyle name="好_教师绩效工资测算表（离退休按各地上报数测算）2009年1月1日_开发区 2015年第二次报省市县财政预算表0624" xfId="2086"/>
    <cellStyle name="好_教师绩效工资测算表（离退休按各地上报数测算）2009年1月1日_人大审议法定民生支出" xfId="2087"/>
    <cellStyle name="好_教育厅提供义务教育及高中教师人数（2009年1月6日）" xfId="2088"/>
    <cellStyle name="好_教育厅提供义务教育及高中教师人数（2009年1月6日）_Book1" xfId="2089"/>
    <cellStyle name="好_教育厅提供义务教育及高中教师人数（2009年1月6日）_分单位预算" xfId="2090"/>
    <cellStyle name="好_教育厅提供义务教育及高中教师人数（2009年1月6日）_开发区 2015年第二次报省市县财政预算表0618" xfId="2091"/>
    <cellStyle name="好_教育厅提供义务教育及高中教师人数（2009年1月6日）_开发区 2015年第二次报省市县财政预算表0624" xfId="2092"/>
    <cellStyle name="好_教育厅提供义务教育及高中教师人数（2009年1月6日）_人大审议法定民生支出" xfId="2093"/>
    <cellStyle name="好_经建科项目预算（3.7办公会议版）" xfId="2094"/>
    <cellStyle name="好_开发区 2015年第二次报省市县财政预算表0618" xfId="2095"/>
    <cellStyle name="好_开发区2015年财政预算表（发各市、省直管县）" xfId="2096"/>
    <cellStyle name="好_历年教师人数_2013.2.27文教口预算建议汇总表(第一次会后修改)" xfId="2097"/>
    <cellStyle name="好_历年教师人数_2013各科项目预算0322" xfId="2098"/>
    <cellStyle name="好_历年教师人数_分单位预算" xfId="2099"/>
    <cellStyle name="好_历年教师人数_开发区 2015年第二次报省市县财政预算表0618" xfId="2100"/>
    <cellStyle name="好_历年教师人数_人大审议法定民生支出" xfId="2101"/>
    <cellStyle name="好_丽江汇总" xfId="2102"/>
    <cellStyle name="好_丽江汇总_2013.2.27文教口预算建议汇总表(第一次会后修改)" xfId="2103"/>
    <cellStyle name="好_丽江汇总_Book1" xfId="2104"/>
    <cellStyle name="好_人大审议法定民生支出" xfId="2105"/>
    <cellStyle name="好_三季度－表二" xfId="2106"/>
    <cellStyle name="好_三季度－表二_2013各科项目预算0322" xfId="2107"/>
    <cellStyle name="好_三季度－表二_Book1" xfId="2108"/>
    <cellStyle name="好_三季度－表二_分单位预算" xfId="2109"/>
    <cellStyle name="好_三季度－表二_开发区 2015年第二次报省市县财政预算表0618" xfId="2110"/>
    <cellStyle name="好_三季度－表二_开发区 2015年第二次报省市县财政预算表0624" xfId="2111"/>
    <cellStyle name="好_三季度－表二_人大审议法定民生支出" xfId="2112"/>
    <cellStyle name="好_社保0308" xfId="2113"/>
    <cellStyle name="好_卫生部门" xfId="2114"/>
    <cellStyle name="好_卫生部门_2013.2.27文教口预算建议汇总表(第一次会后修改)" xfId="2115"/>
    <cellStyle name="好_卫生部门_2013各科项目预算0322" xfId="2116"/>
    <cellStyle name="好_卫生部门_开发区 2015年第二次报省市县财政预算表0618" xfId="2117"/>
    <cellStyle name="好_卫生部门_开发区 2015年第二次报省市县财政预算表0624" xfId="2118"/>
    <cellStyle name="好_卫生部门_人大审议法定民生支出" xfId="2119"/>
    <cellStyle name="好_文教科预算支出执行(定稿)" xfId="2120"/>
    <cellStyle name="好_文体广播部门" xfId="2121"/>
    <cellStyle name="好_文体广播部门_2013.2.27文教口预算建议汇总表(第一次会后修改)" xfId="2122"/>
    <cellStyle name="好_文体广播部门_2013各科项目预算0322" xfId="2123"/>
    <cellStyle name="好_文体广播部门_Book1" xfId="2124"/>
    <cellStyle name="好_文体广播部门_分单位预算" xfId="2125"/>
    <cellStyle name="好_文体广播部门_开发区 2015年第二次报省市县财政预算表0618" xfId="2126"/>
    <cellStyle name="好_文体广播部门_开发区 2015年第二次报省市县财政预算表0624" xfId="2127"/>
    <cellStyle name="好_下半年禁毒办案经费分配2544.3万元_2013.2.27文教口预算建议汇总表(第一次会后修改)" xfId="2128"/>
    <cellStyle name="好_下半年禁毒办案经费分配2544.3万元_分单位预算" xfId="2129"/>
    <cellStyle name="好_下半年禁毒办案经费分配2544.3万元_开发区 2015年第二次报省市县财政预算表0618" xfId="2130"/>
    <cellStyle name="好_下半年禁毒办案经费分配2544.3万元_开发区 2015年第二次报省市县财政预算表0624" xfId="2131"/>
    <cellStyle name="好_下半年禁毒办案经费分配2544.3万元_人大审议法定民生支出" xfId="2132"/>
    <cellStyle name="好_下半年禁吸戒毒经费1000万元" xfId="2133"/>
    <cellStyle name="好_下半年禁吸戒毒经费1000万元_Book1" xfId="2134"/>
    <cellStyle name="好_下半年禁吸戒毒经费1000万元_开发区 2015年第二次报省市县财政预算表0618" xfId="2135"/>
    <cellStyle name="好_下半年禁吸戒毒经费1000万元_开发区 2015年第二次报省市县财政预算表0624" xfId="2136"/>
    <cellStyle name="好_下半年禁吸戒毒经费1000万元_人大审议法定民生支出" xfId="2137"/>
    <cellStyle name="好_县公司" xfId="2138"/>
    <cellStyle name="好_县公司_2013.2.27文教口预算建议汇总表(第一次会后修改)" xfId="2139"/>
    <cellStyle name="好_县公司_2013各科项目预算0322" xfId="2140"/>
    <cellStyle name="好_县公司_开发区 2015年第二次报省市县财政预算表0624" xfId="2141"/>
    <cellStyle name="好_县公司_人大审议法定民生支出" xfId="2142"/>
    <cellStyle name="好_县级公安机关公用经费标准奖励测算方案（定稿）" xfId="2143"/>
    <cellStyle name="好_县级公安机关公用经费标准奖励测算方案（定稿）_2013.2.27文教口预算建议汇总表(第一次会后修改)" xfId="2144"/>
    <cellStyle name="好_县级公安机关公用经费标准奖励测算方案（定稿）_2013各科项目预算0322" xfId="2145"/>
    <cellStyle name="好_县级公安机关公用经费标准奖励测算方案（定稿）_Book1" xfId="2146"/>
    <cellStyle name="好_县级公安机关公用经费标准奖励测算方案（定稿）_分单位预算" xfId="2147"/>
    <cellStyle name="好_县级公安机关公用经费标准奖励测算方案（定稿）_开发区 2015年第二次报省市县财政预算表0618" xfId="2148"/>
    <cellStyle name="好_县级公安机关公用经费标准奖励测算方案（定稿）_开发区 2015年第二次报省市县财政预算表0624" xfId="2149"/>
    <cellStyle name="好_县级公安机关公用经费标准奖励测算方案（定稿）_人大审议法定民生支出" xfId="2150"/>
    <cellStyle name="好_县级基础数据_2013.2.27文教口预算建议汇总表(第一次会后修改)" xfId="2151"/>
    <cellStyle name="好_县级基础数据_Book1" xfId="2152"/>
    <cellStyle name="检查单元格 3" xfId="2153"/>
    <cellStyle name="好_县级基础数据_分单位预算" xfId="2154"/>
    <cellStyle name="好_县级基础数据_开发区 2015年第二次报省市县财政预算表0618" xfId="2155"/>
    <cellStyle name="好_县级基础数据_开发区 2015年第二次报省市县财政预算表0624" xfId="2156"/>
    <cellStyle name="好_县级基础数据_人大审议法定民生支出" xfId="2157"/>
    <cellStyle name="好_业务工作量指标" xfId="2158"/>
    <cellStyle name="好_业务工作量指标_2013.2.27文教口预算建议汇总表(第一次会后修改)" xfId="2159"/>
    <cellStyle name="好_业务工作量指标_2013各科项目预算0322" xfId="2160"/>
    <cellStyle name="好_业务工作量指标_Book1" xfId="2161"/>
    <cellStyle name="好_业务工作量指标_分单位预算" xfId="2162"/>
    <cellStyle name="好_业务工作量指标_开发区 2015年第二次报省市县财政预算表0618" xfId="2163"/>
    <cellStyle name="好_业务工作量指标_开发区 2015年第二次报省市县财政预算表0624" xfId="2164"/>
    <cellStyle name="好_业务工作量指标_人大审议法定民生支出" xfId="2165"/>
    <cellStyle name="好_义务教育阶段教职工人数（教育厅提供最终）" xfId="2166"/>
    <cellStyle name="好_义务教育阶段教职工人数（教育厅提供最终）_2013各科项目预算0322" xfId="2167"/>
    <cellStyle name="好_云南农村义务教育统计表" xfId="2168"/>
    <cellStyle name="好_云南农村义务教育统计表_2013.2.27文教口预算建议汇总表(第一次会后修改)" xfId="2169"/>
    <cellStyle name="好_云南农村义务教育统计表_Book1" xfId="2170"/>
    <cellStyle name="好_云南农村义务教育统计表_开发区 2015年第二次报省市县财政预算表0624" xfId="2171"/>
    <cellStyle name="适中 2 3" xfId="2172"/>
    <cellStyle name="好_云南省2008年中小学教师人数统计表" xfId="2173"/>
    <cellStyle name="好_云南省2008年中小学教师人数统计表_2013各科项目预算0322" xfId="2174"/>
    <cellStyle name="强调文字颜色 1 2 3" xfId="2175"/>
    <cellStyle name="好_云南省2008年中小学教师人数统计表_Book1" xfId="2176"/>
    <cellStyle name="好_云南省2008年中小学教师人数统计表_分单位预算" xfId="2177"/>
    <cellStyle name="好_云南省2008年中小学教师人数统计表_开发区 2015年第二次报省市县财政预算表0624" xfId="2178"/>
    <cellStyle name="好_云南省2008年中小学教师人数统计表_人大审议法定民生支出" xfId="2179"/>
    <cellStyle name="好_云南省2008年中小学教职工情况（教育厅提供20090101加工整理）" xfId="2180"/>
    <cellStyle name="好_云南省2008年中小学教职工情况（教育厅提供20090101加工整理）_Book1" xfId="2181"/>
    <cellStyle name="好_云南省2008年中小学教职工情况（教育厅提供20090101加工整理）_分单位预算" xfId="2182"/>
    <cellStyle name="好_云南省2008年中小学教职工情况（教育厅提供20090101加工整理）_开发区 2015年第二次报省市县财政预算表0618" xfId="2183"/>
    <cellStyle name="好_云南省2008年中小学教职工情况（教育厅提供20090101加工整理）_开发区 2015年第二次报省市县财政预算表0624" xfId="2184"/>
    <cellStyle name="好_云南省2008年转移支付测算——州市本级考核部分及政策性测算" xfId="2185"/>
    <cellStyle name="好_云南省2008年转移支付测算——州市本级考核部分及政策性测算_2013各科项目预算0322" xfId="2186"/>
    <cellStyle name="货币 2 2" xfId="2187"/>
    <cellStyle name="好_云南省2008年转移支付测算——州市本级考核部分及政策性测算_开发区 2015年第二次报省市县财政预算表0618" xfId="2188"/>
    <cellStyle name="好_云南省2008年转移支付测算——州市本级考核部分及政策性测算_开发区 2015年第二次报省市县财政预算表0624" xfId="2189"/>
    <cellStyle name="好_云南水利电力有限公司" xfId="2190"/>
    <cellStyle name="好_云南水利电力有限公司_2013.2.27文教口预算建议汇总表(第一次会后修改)" xfId="2191"/>
    <cellStyle name="好_云南水利电力有限公司_2013各科项目预算0322" xfId="2192"/>
    <cellStyle name="好_云南水利电力有限公司_Book1" xfId="2193"/>
    <cellStyle name="好_云南水利电力有限公司_分单位预算" xfId="2194"/>
    <cellStyle name="好_指标四" xfId="2195"/>
    <cellStyle name="好_指标四_2013各科项目预算0322" xfId="2196"/>
    <cellStyle name="好_指标四_分单位预算" xfId="2197"/>
    <cellStyle name="好_指标四_开发区 2015年第二次报省市县财政预算表0618" xfId="2198"/>
    <cellStyle name="样式 1" xfId="2199"/>
    <cellStyle name="好_指标四_开发区 2015年第二次报省市县财政预算表0624" xfId="2200"/>
    <cellStyle name="货币 2" xfId="2201"/>
    <cellStyle name="好_指标五" xfId="2202"/>
    <cellStyle name="好_指标五_2013.2.27文教口预算建议汇总表(第一次会后修改)" xfId="2203"/>
    <cellStyle name="好_指标五_2013各科项目预算0322" xfId="2204"/>
    <cellStyle name="好_指标五_Book1" xfId="2205"/>
    <cellStyle name="好_指标五_开发区 2015年第二次报省市县财政预算表0618" xfId="2206"/>
    <cellStyle name="后继超级链接" xfId="2207"/>
    <cellStyle name="后继超链接" xfId="2208"/>
    <cellStyle name="汇总 2 2" xfId="2209"/>
    <cellStyle name="汇总 2 3" xfId="2210"/>
    <cellStyle name="汇总 3" xfId="2211"/>
    <cellStyle name="貨幣_SGV" xfId="2212"/>
    <cellStyle name="计算 2" xfId="2213"/>
    <cellStyle name="计算 2 2" xfId="2214"/>
    <cellStyle name="计算 2 3" xfId="2215"/>
    <cellStyle name="计算 3" xfId="2216"/>
    <cellStyle name="检查单元格 2" xfId="2217"/>
    <cellStyle name="检查单元格 2_2012年文教科审核单位目预算(修改后)" xfId="2218"/>
    <cellStyle name="解释性文本 2" xfId="2219"/>
    <cellStyle name="链接单元格 2_2012年文教科审核单位目预算(修改后)" xfId="2220"/>
    <cellStyle name="链接单元格 3" xfId="2221"/>
    <cellStyle name="霓付 [0]_ +Foil &amp; -FOIL &amp; PAPER" xfId="2222"/>
    <cellStyle name="霓付_ +Foil &amp; -FOIL &amp; PAPER" xfId="2223"/>
    <cellStyle name="烹拳_ +Foil &amp; -FOIL &amp; PAPER" xfId="2224"/>
    <cellStyle name="千分位[0]_ 白土" xfId="2225"/>
    <cellStyle name="千位[0]_ 方正PC" xfId="2226"/>
    <cellStyle name="千位_ 方正PC" xfId="2227"/>
    <cellStyle name="千位分隔 2" xfId="2228"/>
    <cellStyle name="千位分隔[0] 2" xfId="2229"/>
    <cellStyle name="钎霖_4岿角利" xfId="2230"/>
    <cellStyle name="强调 1" xfId="2231"/>
    <cellStyle name="强调 2" xfId="2232"/>
    <cellStyle name="强调 3" xfId="2233"/>
    <cellStyle name="强调文字颜色 1 2" xfId="2234"/>
    <cellStyle name="强调文字颜色 1 2 2" xfId="2235"/>
    <cellStyle name="强调文字颜色 1 2_2012年文教科审核单位目预算(修改后)" xfId="2236"/>
    <cellStyle name="强调文字颜色 1 3" xfId="2237"/>
    <cellStyle name="强调文字颜色 2 2" xfId="2238"/>
    <cellStyle name="强调文字颜色 2 2_2012年文教科审核单位目预算(修改后)" xfId="2239"/>
    <cellStyle name="强调文字颜色 2 3" xfId="2240"/>
    <cellStyle name="强调文字颜色 3 2" xfId="2241"/>
    <cellStyle name="强调文字颜色 3 2 3" xfId="2242"/>
    <cellStyle name="强调文字颜色 3 2_2012年文教科审核单位目预算(修改后)" xfId="2243"/>
    <cellStyle name="强调文字颜色 4 2 2" xfId="2244"/>
    <cellStyle name="强调文字颜色 4 2 3" xfId="2245"/>
    <cellStyle name="强调文字颜色 5 2_2012年文教科审核单位目预算(修改后)" xfId="2246"/>
    <cellStyle name="强调文字颜色 5 3" xfId="2247"/>
    <cellStyle name="强调文字颜色 6 2 3" xfId="2248"/>
    <cellStyle name="强调文字颜色 6 2_2012年文教科审核单位目预算(修改后)" xfId="2249"/>
    <cellStyle name="强调文字颜色 6 3" xfId="2250"/>
    <cellStyle name="商品名称" xfId="2251"/>
    <cellStyle name="适中 2 2" xfId="2252"/>
    <cellStyle name="适中 3" xfId="2253"/>
    <cellStyle name="输出 2" xfId="2254"/>
    <cellStyle name="输出 2 3" xfId="2255"/>
    <cellStyle name="输出 2_2012年文教科审核单位目预算(修改后)" xfId="2256"/>
    <cellStyle name="输出 3" xfId="2257"/>
    <cellStyle name="数字" xfId="2258"/>
    <cellStyle name="未定义" xfId="2259"/>
    <cellStyle name="寘嬫愗傝 [0.00]_Region Orders (2)" xfId="2260"/>
    <cellStyle name="注释 2" xfId="2261"/>
    <cellStyle name="注释 2 2" xfId="2262"/>
    <cellStyle name="注释 2 3" xfId="2263"/>
    <cellStyle name="注释 3" xfId="2264"/>
    <cellStyle name="콤마 [0]_BOILER-CO1" xfId="2265"/>
    <cellStyle name="콤마_BOILER-CO1" xfId="2266"/>
    <cellStyle name="통화 [0]_BOILER-CO1" xfId="2267"/>
    <cellStyle name="표준_0N-HANDLING " xfId="226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dministrator\Desktop\2021&#25919;&#24220;&#39044;&#31639;&#20844;&#24320;\&#26032;&#24314;&#25991;&#20214;&#22841;\&#39044;&#31639;&#31185;&#25991;&#20214;&#36164;&#26009;\2021&#24180;&#39044;&#31639;&#36164;&#26009;\&#20154;&#20195;&#20250;&#36164;&#26009;\&#38889;&#21355;&#33521;\yskhwy2013&#24180;&#36164;&#26009;\&#25552;&#21069;&#21578;&#30693;&#19968;&#33324;&#19987;&#2745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ministrator\Desktop\2021&#25919;&#24220;&#39044;&#31639;&#20844;&#24320;\&#26032;&#24314;&#25991;&#20214;&#22841;\&#39044;&#31639;&#31185;&#25991;&#20214;&#36164;&#26009;\2021&#24180;&#39044;&#31639;&#36164;&#26009;\&#20154;&#20195;&#20250;&#36164;&#26009;\&#39044;&#31639;&#31185;&#25991;&#20214;&#36164;&#26009;\2018&#24180;&#39044;&#31639;&#36164;&#26009;\&#25253;&#30465;&#39044;&#31639;\&#20154;&#20195;&#20250;\&#39044;&#31639;&#31185;&#25991;&#20214;&#36164;&#26009;\2016&#24180;&#39044;&#31639;&#36164;&#26009;\2016&#24180;&#39044;&#31639;&#32534;&#21046;&#36164;&#26009;\&#20154;&#20195;&#20250;3.11\POWER%20ASSUMPTION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 val="社保"/>
    </sheetNames>
    <sheetDataSet>
      <sheetData sheetId="0" refreshError="1"/>
      <sheetData sheetId="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专款分县区"/>
      <sheetName val="专款万元"/>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W-TEO"/>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Financ. Overview"/>
      <sheetName val="Toolbox"/>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ain"/>
      <sheetName val="16、按部门"/>
      <sheetName val="Financ. Overview"/>
      <sheetName val="Toolbox"/>
      <sheetName val="社保"/>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Open"/>
      <sheetName val="社保"/>
    </sheetNames>
    <sheetDataSet>
      <sheetData sheetId="0" refreshError="1"/>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Toolbox"/>
      <sheetName val="eqpmad2"/>
      <sheetName val="社保"/>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G.1R-Shou COP Gf"/>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OWER ASSUMPTIONS"/>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Toolbox"/>
      <sheetName val="专款分县区"/>
      <sheetName val="POWER ASSUMPTIONS"/>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499984740745262"/>
  </sheetPr>
  <dimension ref="A1:M227"/>
  <sheetViews>
    <sheetView tabSelected="1" workbookViewId="0">
      <pane xSplit="1" ySplit="3" topLeftCell="B65" activePane="bottomRight" state="frozen"/>
      <selection/>
      <selection pane="topRight"/>
      <selection pane="bottomLeft"/>
      <selection pane="bottomRight" activeCell="F231" sqref="F231"/>
    </sheetView>
  </sheetViews>
  <sheetFormatPr defaultColWidth="9" defaultRowHeight="19.5" customHeight="1"/>
  <cols>
    <col min="1" max="1" width="33.5" style="4" customWidth="1"/>
    <col min="2" max="2" width="12.875" style="4" customWidth="1"/>
    <col min="3" max="3" width="10.25" style="4" customWidth="1"/>
    <col min="4" max="4" width="10.75" style="4" customWidth="1"/>
    <col min="5" max="5" width="9.875" style="4" customWidth="1"/>
    <col min="6" max="6" width="10.25" style="4" customWidth="1"/>
    <col min="7" max="8" width="9.625" style="4" customWidth="1"/>
    <col min="9" max="9" width="9.125" style="4" customWidth="1"/>
    <col min="10" max="10" width="11.625" style="5" customWidth="1"/>
    <col min="11" max="12" width="9" style="4"/>
    <col min="13" max="13" width="10.25" style="4" customWidth="1"/>
    <col min="14" max="16384" width="9" style="4"/>
  </cols>
  <sheetData>
    <row r="1" ht="18.75" spans="1:9">
      <c r="A1" s="6" t="s">
        <v>0</v>
      </c>
      <c r="B1" s="7"/>
      <c r="C1" s="7"/>
      <c r="D1" s="7"/>
      <c r="E1" s="7"/>
      <c r="F1" s="7"/>
      <c r="G1" s="7"/>
      <c r="H1" s="7"/>
      <c r="I1" s="7"/>
    </row>
    <row r="2" ht="21" customHeight="1" spans="1:10">
      <c r="A2" s="8"/>
      <c r="B2" s="9"/>
      <c r="C2" s="10"/>
      <c r="D2" s="11"/>
      <c r="E2" s="11"/>
      <c r="F2" s="11"/>
      <c r="G2" s="11"/>
      <c r="H2" s="11"/>
      <c r="I2" s="11"/>
      <c r="J2" s="23" t="s">
        <v>1</v>
      </c>
    </row>
    <row r="3" ht="17.25" customHeight="1" spans="1:10">
      <c r="A3" s="12" t="s">
        <v>2</v>
      </c>
      <c r="B3" s="13" t="s">
        <v>3</v>
      </c>
      <c r="C3" s="13" t="s">
        <v>4</v>
      </c>
      <c r="D3" s="13" t="s">
        <v>5</v>
      </c>
      <c r="E3" s="13" t="s">
        <v>6</v>
      </c>
      <c r="F3" s="13" t="s">
        <v>7</v>
      </c>
      <c r="G3" s="13" t="s">
        <v>8</v>
      </c>
      <c r="H3" s="13" t="s">
        <v>9</v>
      </c>
      <c r="I3" s="13" t="s">
        <v>10</v>
      </c>
      <c r="J3" s="24" t="s">
        <v>11</v>
      </c>
    </row>
    <row r="4" s="1" customFormat="1" ht="17.25" customHeight="1" spans="1:10">
      <c r="A4" s="14" t="s">
        <v>12</v>
      </c>
      <c r="B4" s="15">
        <f>B5+B6+B142+B138+B144+B146+B148</f>
        <v>1351650</v>
      </c>
      <c r="C4" s="15">
        <f>C5+C6+C142+C138+C144+C146+C148</f>
        <v>443820</v>
      </c>
      <c r="D4" s="15">
        <f t="shared" ref="D4:J4" si="0">D5+D6+D142+D138+D144+D146+D148</f>
        <v>201744</v>
      </c>
      <c r="E4" s="15">
        <f t="shared" si="0"/>
        <v>306114</v>
      </c>
      <c r="F4" s="15">
        <f t="shared" si="0"/>
        <v>215136</v>
      </c>
      <c r="G4" s="15">
        <f t="shared" si="0"/>
        <v>69103</v>
      </c>
      <c r="H4" s="15">
        <f t="shared" si="0"/>
        <v>79153</v>
      </c>
      <c r="I4" s="15">
        <f t="shared" si="0"/>
        <v>36580</v>
      </c>
      <c r="J4" s="15">
        <f t="shared" si="0"/>
        <v>907830</v>
      </c>
    </row>
    <row r="5" s="1" customFormat="1" ht="17.25" customHeight="1" spans="1:10">
      <c r="A5" s="16" t="s">
        <v>13</v>
      </c>
      <c r="B5" s="17">
        <v>597760</v>
      </c>
      <c r="C5" s="17">
        <v>307600</v>
      </c>
      <c r="D5" s="17">
        <v>59356</v>
      </c>
      <c r="E5" s="17">
        <v>85851</v>
      </c>
      <c r="F5" s="17">
        <v>41000</v>
      </c>
      <c r="G5" s="17">
        <v>31650</v>
      </c>
      <c r="H5" s="17">
        <v>30303</v>
      </c>
      <c r="I5" s="17">
        <v>42000</v>
      </c>
      <c r="J5" s="17">
        <f t="shared" ref="J5:J12" si="1">D5+E5+F5+G5+H5+I5</f>
        <v>290160</v>
      </c>
    </row>
    <row r="6" s="1" customFormat="1" ht="17.25" customHeight="1" spans="1:10">
      <c r="A6" s="16" t="s">
        <v>14</v>
      </c>
      <c r="B6" s="17">
        <f>+B7+B13+B136</f>
        <v>524198</v>
      </c>
      <c r="C6" s="17">
        <f>C7+C13+C136</f>
        <v>97564</v>
      </c>
      <c r="D6" s="17">
        <f t="shared" ref="D6:I6" si="2">D7+D13+D136</f>
        <v>142278</v>
      </c>
      <c r="E6" s="17">
        <f t="shared" si="2"/>
        <v>123260</v>
      </c>
      <c r="F6" s="17">
        <f t="shared" si="2"/>
        <v>82328</v>
      </c>
      <c r="G6" s="17">
        <f t="shared" si="2"/>
        <v>36619</v>
      </c>
      <c r="H6" s="17">
        <f t="shared" si="2"/>
        <v>48205</v>
      </c>
      <c r="I6" s="17">
        <f t="shared" si="2"/>
        <v>-6056</v>
      </c>
      <c r="J6" s="17">
        <f t="shared" si="1"/>
        <v>426634</v>
      </c>
    </row>
    <row r="7" s="1" customFormat="1" ht="17.25" customHeight="1" spans="1:10">
      <c r="A7" s="18" t="s">
        <v>15</v>
      </c>
      <c r="B7" s="17">
        <f t="shared" ref="B7:I7" si="3">SUM(B8:B12)</f>
        <v>15503</v>
      </c>
      <c r="C7" s="17">
        <f t="shared" si="3"/>
        <v>-26920</v>
      </c>
      <c r="D7" s="17">
        <f t="shared" si="3"/>
        <v>-592</v>
      </c>
      <c r="E7" s="17">
        <f t="shared" si="3"/>
        <v>9015</v>
      </c>
      <c r="F7" s="17">
        <f t="shared" si="3"/>
        <v>11807</v>
      </c>
      <c r="G7" s="17">
        <f t="shared" si="3"/>
        <v>8176</v>
      </c>
      <c r="H7" s="17">
        <f t="shared" si="3"/>
        <v>5905</v>
      </c>
      <c r="I7" s="17">
        <f t="shared" si="3"/>
        <v>8112</v>
      </c>
      <c r="J7" s="17">
        <f t="shared" si="1"/>
        <v>42423</v>
      </c>
    </row>
    <row r="8" s="1" customFormat="1" ht="17.25" customHeight="1" spans="1:13">
      <c r="A8" s="18" t="s">
        <v>16</v>
      </c>
      <c r="B8" s="17">
        <v>26712</v>
      </c>
      <c r="C8" s="17">
        <f>B8-D8-E8-F8-G8-H8-I8</f>
        <v>10737</v>
      </c>
      <c r="D8" s="17">
        <v>3761</v>
      </c>
      <c r="E8" s="17">
        <v>4066</v>
      </c>
      <c r="F8" s="17">
        <v>4953</v>
      </c>
      <c r="G8" s="17">
        <v>1675</v>
      </c>
      <c r="H8" s="17">
        <v>1075</v>
      </c>
      <c r="I8" s="17">
        <v>445</v>
      </c>
      <c r="J8" s="17">
        <f t="shared" si="1"/>
        <v>15975</v>
      </c>
      <c r="M8" s="25"/>
    </row>
    <row r="9" s="1" customFormat="1" ht="17.25" customHeight="1" spans="1:13">
      <c r="A9" s="18" t="s">
        <v>17</v>
      </c>
      <c r="B9" s="17">
        <v>-12658</v>
      </c>
      <c r="C9" s="17">
        <f t="shared" ref="C9:C12" si="4">B9-D9-E9-F9-G9-H9-I9</f>
        <v>-34621</v>
      </c>
      <c r="D9" s="17">
        <v>-694</v>
      </c>
      <c r="E9" s="17">
        <v>1166</v>
      </c>
      <c r="F9" s="17">
        <v>4885</v>
      </c>
      <c r="G9" s="17">
        <v>5076</v>
      </c>
      <c r="H9" s="17">
        <v>4099</v>
      </c>
      <c r="I9" s="17">
        <v>7431</v>
      </c>
      <c r="J9" s="17">
        <f t="shared" si="1"/>
        <v>21963</v>
      </c>
      <c r="M9" s="25"/>
    </row>
    <row r="10" s="1" customFormat="1" ht="17.25" customHeight="1" spans="1:12">
      <c r="A10" s="18" t="s">
        <v>18</v>
      </c>
      <c r="B10" s="17">
        <v>601</v>
      </c>
      <c r="C10" s="17">
        <f t="shared" si="4"/>
        <v>517</v>
      </c>
      <c r="D10" s="17"/>
      <c r="E10" s="17">
        <v>2</v>
      </c>
      <c r="F10" s="17"/>
      <c r="G10" s="17">
        <v>79</v>
      </c>
      <c r="H10" s="17"/>
      <c r="I10" s="17">
        <v>3</v>
      </c>
      <c r="J10" s="17">
        <f t="shared" si="1"/>
        <v>84</v>
      </c>
      <c r="L10" s="25"/>
    </row>
    <row r="11" s="1" customFormat="1" ht="17.25" customHeight="1" spans="1:10">
      <c r="A11" s="16" t="s">
        <v>19</v>
      </c>
      <c r="B11" s="17">
        <v>-2144</v>
      </c>
      <c r="C11" s="17">
        <f t="shared" si="4"/>
        <v>-4963</v>
      </c>
      <c r="D11" s="17">
        <v>-4270</v>
      </c>
      <c r="E11" s="17">
        <v>3254</v>
      </c>
      <c r="F11" s="17">
        <v>1525</v>
      </c>
      <c r="G11" s="17">
        <v>1346</v>
      </c>
      <c r="H11" s="17">
        <v>731</v>
      </c>
      <c r="I11" s="17">
        <v>233</v>
      </c>
      <c r="J11" s="17">
        <f t="shared" si="1"/>
        <v>2819</v>
      </c>
    </row>
    <row r="12" s="1" customFormat="1" ht="17.25" customHeight="1" spans="1:10">
      <c r="A12" s="16" t="s">
        <v>20</v>
      </c>
      <c r="B12" s="17">
        <v>2992</v>
      </c>
      <c r="C12" s="17">
        <f t="shared" si="4"/>
        <v>1410</v>
      </c>
      <c r="D12" s="19">
        <f>321+113+33+144</f>
        <v>611</v>
      </c>
      <c r="E12" s="19">
        <f>327+34+166</f>
        <v>527</v>
      </c>
      <c r="F12" s="19">
        <f>255+27+162</f>
        <v>444</v>
      </c>
      <c r="G12" s="19"/>
      <c r="H12" s="19"/>
      <c r="I12" s="19"/>
      <c r="J12" s="17">
        <f t="shared" si="1"/>
        <v>1582</v>
      </c>
    </row>
    <row r="13" s="1" customFormat="1" ht="17.25" customHeight="1" spans="1:10">
      <c r="A13" s="18" t="s">
        <v>21</v>
      </c>
      <c r="B13" s="17">
        <f t="shared" ref="B13:J13" si="5">B14+B23+B24+B67+B68+B69+B118+B122+B123+B124+B125+B126+B127+B128+B129+B130+B131+B132+B133+B134+B135</f>
        <v>471909</v>
      </c>
      <c r="C13" s="17">
        <f t="shared" si="5"/>
        <v>92818</v>
      </c>
      <c r="D13" s="17">
        <f t="shared" si="5"/>
        <v>140258</v>
      </c>
      <c r="E13" s="17">
        <f t="shared" si="5"/>
        <v>113016</v>
      </c>
      <c r="F13" s="17">
        <f t="shared" si="5"/>
        <v>69646</v>
      </c>
      <c r="G13" s="17">
        <f t="shared" si="5"/>
        <v>28140</v>
      </c>
      <c r="H13" s="17">
        <f t="shared" si="5"/>
        <v>42199</v>
      </c>
      <c r="I13" s="17">
        <f t="shared" si="5"/>
        <v>-14168</v>
      </c>
      <c r="J13" s="17">
        <f t="shared" si="5"/>
        <v>379091</v>
      </c>
    </row>
    <row r="14" s="1" customFormat="1" ht="17.25" customHeight="1" spans="1:10">
      <c r="A14" s="16" t="s">
        <v>22</v>
      </c>
      <c r="B14" s="20">
        <f>SUM(B15:B22)</f>
        <v>186750</v>
      </c>
      <c r="C14" s="20">
        <f t="shared" ref="C14:J14" si="6">SUM(C15:C22)</f>
        <v>18483</v>
      </c>
      <c r="D14" s="20">
        <f t="shared" si="6"/>
        <v>75145</v>
      </c>
      <c r="E14" s="20">
        <f t="shared" si="6"/>
        <v>51805</v>
      </c>
      <c r="F14" s="20">
        <f t="shared" si="6"/>
        <v>21809</v>
      </c>
      <c r="G14" s="20">
        <f t="shared" si="6"/>
        <v>10939</v>
      </c>
      <c r="H14" s="20">
        <f t="shared" si="6"/>
        <v>8569</v>
      </c>
      <c r="I14" s="20">
        <f t="shared" si="6"/>
        <v>0</v>
      </c>
      <c r="J14" s="20">
        <f t="shared" si="6"/>
        <v>168267</v>
      </c>
    </row>
    <row r="15" s="1" customFormat="1" ht="17.25" customHeight="1" spans="1:10">
      <c r="A15" s="16" t="s">
        <v>23</v>
      </c>
      <c r="B15" s="20">
        <v>2120</v>
      </c>
      <c r="C15" s="20">
        <f t="shared" ref="C15:C23" si="7">B15-D15-E15-F15-G15-H15-I15</f>
        <v>0</v>
      </c>
      <c r="D15" s="20">
        <v>118</v>
      </c>
      <c r="E15" s="20">
        <v>1985</v>
      </c>
      <c r="F15" s="20">
        <v>17</v>
      </c>
      <c r="G15" s="20"/>
      <c r="H15" s="20"/>
      <c r="I15" s="20"/>
      <c r="J15" s="17">
        <f t="shared" ref="J15:J81" si="8">D15+E15+F15+G15+H15+I15</f>
        <v>2120</v>
      </c>
    </row>
    <row r="16" s="1" customFormat="1" ht="17.25" customHeight="1" spans="1:10">
      <c r="A16" s="16" t="s">
        <v>24</v>
      </c>
      <c r="B16" s="20">
        <v>162711</v>
      </c>
      <c r="C16" s="20">
        <f t="shared" si="7"/>
        <v>13742</v>
      </c>
      <c r="D16" s="20">
        <v>69787</v>
      </c>
      <c r="E16" s="20">
        <v>44501</v>
      </c>
      <c r="F16" s="20">
        <v>18599</v>
      </c>
      <c r="G16" s="20">
        <v>9209</v>
      </c>
      <c r="H16" s="20">
        <v>6873</v>
      </c>
      <c r="I16" s="20"/>
      <c r="J16" s="17">
        <f t="shared" si="8"/>
        <v>148969</v>
      </c>
    </row>
    <row r="17" s="1" customFormat="1" ht="17.25" customHeight="1" spans="1:10">
      <c r="A17" s="16" t="s">
        <v>25</v>
      </c>
      <c r="B17" s="20">
        <v>3201</v>
      </c>
      <c r="C17" s="20">
        <f t="shared" si="7"/>
        <v>10</v>
      </c>
      <c r="D17" s="20">
        <v>1223</v>
      </c>
      <c r="E17" s="20">
        <v>1313</v>
      </c>
      <c r="F17" s="20">
        <v>560</v>
      </c>
      <c r="G17" s="20">
        <v>95</v>
      </c>
      <c r="H17" s="20"/>
      <c r="I17" s="20"/>
      <c r="J17" s="17">
        <f t="shared" si="8"/>
        <v>3191</v>
      </c>
    </row>
    <row r="18" s="1" customFormat="1" ht="17.25" customHeight="1" spans="1:10">
      <c r="A18" s="16" t="s">
        <v>26</v>
      </c>
      <c r="B18" s="20">
        <v>632</v>
      </c>
      <c r="C18" s="20">
        <f t="shared" si="7"/>
        <v>0</v>
      </c>
      <c r="D18" s="20">
        <v>96</v>
      </c>
      <c r="E18" s="20">
        <v>44</v>
      </c>
      <c r="F18" s="20">
        <v>116</v>
      </c>
      <c r="G18" s="20">
        <v>200</v>
      </c>
      <c r="H18" s="20">
        <v>176</v>
      </c>
      <c r="I18" s="20"/>
      <c r="J18" s="17">
        <f t="shared" si="8"/>
        <v>632</v>
      </c>
    </row>
    <row r="19" s="1" customFormat="1" ht="17.25" customHeight="1" spans="1:10">
      <c r="A19" s="16" t="s">
        <v>27</v>
      </c>
      <c r="B19" s="20">
        <v>6568</v>
      </c>
      <c r="C19" s="20">
        <f t="shared" si="7"/>
        <v>1982</v>
      </c>
      <c r="D19" s="20">
        <v>1376</v>
      </c>
      <c r="E19" s="20">
        <v>1384</v>
      </c>
      <c r="F19" s="20">
        <v>698</v>
      </c>
      <c r="G19" s="20">
        <v>518</v>
      </c>
      <c r="H19" s="20">
        <v>610</v>
      </c>
      <c r="I19" s="20"/>
      <c r="J19" s="17">
        <f t="shared" si="8"/>
        <v>4586</v>
      </c>
    </row>
    <row r="20" s="1" customFormat="1" ht="17.25" customHeight="1" spans="1:13">
      <c r="A20" s="16" t="s">
        <v>28</v>
      </c>
      <c r="B20" s="20">
        <v>1800</v>
      </c>
      <c r="C20" s="20"/>
      <c r="D20" s="20">
        <v>569</v>
      </c>
      <c r="E20" s="20">
        <v>565</v>
      </c>
      <c r="F20" s="20">
        <v>429</v>
      </c>
      <c r="G20" s="20">
        <v>167</v>
      </c>
      <c r="H20" s="20">
        <v>70</v>
      </c>
      <c r="I20" s="20"/>
      <c r="J20" s="17">
        <f t="shared" si="8"/>
        <v>1800</v>
      </c>
      <c r="M20" s="25"/>
    </row>
    <row r="21" s="1" customFormat="1" ht="17.25" customHeight="1" spans="1:13">
      <c r="A21" s="16" t="s">
        <v>28</v>
      </c>
      <c r="B21" s="20">
        <v>9623</v>
      </c>
      <c r="C21" s="20">
        <f t="shared" ref="C21" si="9">B21-D21-E21-F21-G21-H21-I21</f>
        <v>2749</v>
      </c>
      <c r="D21" s="20">
        <v>1952</v>
      </c>
      <c r="E21" s="20">
        <v>1988</v>
      </c>
      <c r="F21" s="20">
        <v>1386</v>
      </c>
      <c r="G21" s="20">
        <v>718</v>
      </c>
      <c r="H21" s="20">
        <v>830</v>
      </c>
      <c r="I21" s="20"/>
      <c r="J21" s="17">
        <f t="shared" si="8"/>
        <v>6874</v>
      </c>
      <c r="M21" s="25"/>
    </row>
    <row r="22" s="1" customFormat="1" ht="17.25" customHeight="1" spans="1:10">
      <c r="A22" s="16" t="s">
        <v>29</v>
      </c>
      <c r="B22" s="20">
        <v>95</v>
      </c>
      <c r="C22" s="20">
        <f t="shared" si="7"/>
        <v>0</v>
      </c>
      <c r="D22" s="20">
        <v>24</v>
      </c>
      <c r="E22" s="20">
        <v>25</v>
      </c>
      <c r="F22" s="20">
        <v>4</v>
      </c>
      <c r="G22" s="20">
        <v>32</v>
      </c>
      <c r="H22" s="20">
        <v>10</v>
      </c>
      <c r="I22" s="20"/>
      <c r="J22" s="17">
        <f t="shared" si="8"/>
        <v>95</v>
      </c>
    </row>
    <row r="23" s="1" customFormat="1" ht="17.25" customHeight="1" spans="1:10">
      <c r="A23" s="16" t="s">
        <v>30</v>
      </c>
      <c r="B23" s="17">
        <v>22473</v>
      </c>
      <c r="C23" s="17">
        <f t="shared" si="7"/>
        <v>0</v>
      </c>
      <c r="D23" s="17">
        <v>8697</v>
      </c>
      <c r="E23" s="17">
        <v>6891</v>
      </c>
      <c r="F23" s="17">
        <v>5148</v>
      </c>
      <c r="G23" s="17">
        <v>767</v>
      </c>
      <c r="H23" s="17">
        <v>970</v>
      </c>
      <c r="I23" s="17">
        <v>0</v>
      </c>
      <c r="J23" s="17">
        <f t="shared" si="8"/>
        <v>22473</v>
      </c>
    </row>
    <row r="24" s="1" customFormat="1" ht="17.25" customHeight="1" spans="1:10">
      <c r="A24" s="16" t="s">
        <v>31</v>
      </c>
      <c r="B24" s="17">
        <f t="shared" ref="B24:J24" si="10">SUM(B25:B66)</f>
        <v>-14818</v>
      </c>
      <c r="C24" s="17">
        <f t="shared" si="10"/>
        <v>-695</v>
      </c>
      <c r="D24" s="17">
        <f t="shared" ref="D24:I24" si="11">SUM(D25:D66)</f>
        <v>-3082</v>
      </c>
      <c r="E24" s="17">
        <f t="shared" si="11"/>
        <v>-4209</v>
      </c>
      <c r="F24" s="17">
        <f t="shared" si="11"/>
        <v>9343</v>
      </c>
      <c r="G24" s="17">
        <f t="shared" si="11"/>
        <v>-1669</v>
      </c>
      <c r="H24" s="17">
        <f t="shared" si="11"/>
        <v>115</v>
      </c>
      <c r="I24" s="17">
        <f t="shared" si="11"/>
        <v>-14621</v>
      </c>
      <c r="J24" s="17">
        <f t="shared" si="10"/>
        <v>-14123</v>
      </c>
    </row>
    <row r="25" s="1" customFormat="1" ht="17.25" customHeight="1" spans="1:10">
      <c r="A25" s="16" t="s">
        <v>32</v>
      </c>
      <c r="B25" s="17">
        <v>-5191</v>
      </c>
      <c r="C25" s="17">
        <f>B25-D25-E25-F25-G25-H25-I25</f>
        <v>-1087</v>
      </c>
      <c r="D25" s="17">
        <v>-952</v>
      </c>
      <c r="E25" s="17">
        <v>-2206</v>
      </c>
      <c r="F25" s="17">
        <v>-658</v>
      </c>
      <c r="G25" s="17"/>
      <c r="H25" s="17">
        <v>-288</v>
      </c>
      <c r="I25" s="17"/>
      <c r="J25" s="17">
        <f t="shared" si="8"/>
        <v>-4104</v>
      </c>
    </row>
    <row r="26" s="1" customFormat="1" ht="17.25" customHeight="1" spans="1:10">
      <c r="A26" s="16" t="s">
        <v>33</v>
      </c>
      <c r="B26" s="17">
        <v>-355</v>
      </c>
      <c r="C26" s="17">
        <f t="shared" ref="C26:C35" si="12">B26-D26-E26-F26-G26-H26-I26</f>
        <v>7</v>
      </c>
      <c r="D26" s="17">
        <v>-131</v>
      </c>
      <c r="E26" s="17">
        <v>-104</v>
      </c>
      <c r="F26" s="17">
        <v>-127</v>
      </c>
      <c r="G26" s="17"/>
      <c r="H26" s="17"/>
      <c r="I26" s="17"/>
      <c r="J26" s="17">
        <f t="shared" si="8"/>
        <v>-362</v>
      </c>
    </row>
    <row r="27" s="1" customFormat="1" ht="17.25" customHeight="1" spans="1:10">
      <c r="A27" s="21" t="s">
        <v>34</v>
      </c>
      <c r="B27" s="17">
        <v>28</v>
      </c>
      <c r="C27" s="17">
        <f t="shared" si="12"/>
        <v>28</v>
      </c>
      <c r="D27" s="17"/>
      <c r="E27" s="17"/>
      <c r="F27" s="17"/>
      <c r="G27" s="17"/>
      <c r="H27" s="17"/>
      <c r="I27" s="17"/>
      <c r="J27" s="17">
        <f t="shared" si="8"/>
        <v>0</v>
      </c>
    </row>
    <row r="28" s="1" customFormat="1" ht="17.25" customHeight="1" spans="1:10">
      <c r="A28" s="21" t="s">
        <v>35</v>
      </c>
      <c r="B28" s="17">
        <v>48</v>
      </c>
      <c r="C28" s="17">
        <f t="shared" si="12"/>
        <v>0</v>
      </c>
      <c r="D28" s="17">
        <v>10</v>
      </c>
      <c r="E28" s="17">
        <v>13</v>
      </c>
      <c r="F28" s="17">
        <v>14</v>
      </c>
      <c r="G28" s="17">
        <v>6</v>
      </c>
      <c r="H28" s="17">
        <v>5</v>
      </c>
      <c r="I28" s="17"/>
      <c r="J28" s="17">
        <f t="shared" si="8"/>
        <v>48</v>
      </c>
    </row>
    <row r="29" s="1" customFormat="1" ht="17.25" customHeight="1" spans="1:10">
      <c r="A29" s="21" t="s">
        <v>36</v>
      </c>
      <c r="B29" s="17">
        <v>41</v>
      </c>
      <c r="C29" s="17">
        <f t="shared" si="12"/>
        <v>0</v>
      </c>
      <c r="D29" s="17">
        <v>9</v>
      </c>
      <c r="E29" s="17">
        <v>12</v>
      </c>
      <c r="F29" s="17">
        <v>11</v>
      </c>
      <c r="G29" s="17">
        <v>5</v>
      </c>
      <c r="H29" s="17">
        <v>4</v>
      </c>
      <c r="I29" s="17"/>
      <c r="J29" s="17">
        <f t="shared" si="8"/>
        <v>41</v>
      </c>
    </row>
    <row r="30" s="1" customFormat="1" ht="17.25" customHeight="1" spans="1:10">
      <c r="A30" s="21" t="s">
        <v>37</v>
      </c>
      <c r="B30" s="17">
        <v>6</v>
      </c>
      <c r="C30" s="17">
        <f t="shared" si="12"/>
        <v>0</v>
      </c>
      <c r="D30" s="17">
        <v>2</v>
      </c>
      <c r="E30" s="17"/>
      <c r="F30" s="17">
        <v>4</v>
      </c>
      <c r="G30" s="17"/>
      <c r="H30" s="17"/>
      <c r="I30" s="17"/>
      <c r="J30" s="17">
        <f t="shared" si="8"/>
        <v>6</v>
      </c>
    </row>
    <row r="31" s="1" customFormat="1" ht="17.25" customHeight="1" spans="1:10">
      <c r="A31" s="21" t="s">
        <v>38</v>
      </c>
      <c r="B31" s="17">
        <v>76</v>
      </c>
      <c r="C31" s="17">
        <f t="shared" si="12"/>
        <v>76</v>
      </c>
      <c r="D31" s="17"/>
      <c r="E31" s="17"/>
      <c r="F31" s="17"/>
      <c r="G31" s="17"/>
      <c r="H31" s="17"/>
      <c r="I31" s="17"/>
      <c r="J31" s="17">
        <f t="shared" si="8"/>
        <v>0</v>
      </c>
    </row>
    <row r="32" s="1" customFormat="1" ht="17.25" customHeight="1" spans="1:10">
      <c r="A32" s="21" t="s">
        <v>39</v>
      </c>
      <c r="B32" s="17">
        <v>55</v>
      </c>
      <c r="C32" s="17">
        <f t="shared" si="12"/>
        <v>55</v>
      </c>
      <c r="D32" s="17"/>
      <c r="E32" s="17"/>
      <c r="F32" s="17"/>
      <c r="G32" s="17"/>
      <c r="H32" s="17"/>
      <c r="I32" s="17"/>
      <c r="J32" s="17">
        <f t="shared" si="8"/>
        <v>0</v>
      </c>
    </row>
    <row r="33" s="1" customFormat="1" ht="17.25" customHeight="1" spans="1:10">
      <c r="A33" s="21" t="s">
        <v>40</v>
      </c>
      <c r="B33" s="17">
        <v>372</v>
      </c>
      <c r="C33" s="17">
        <f t="shared" si="12"/>
        <v>120</v>
      </c>
      <c r="D33" s="17">
        <v>54</v>
      </c>
      <c r="E33" s="17">
        <v>66</v>
      </c>
      <c r="F33" s="17">
        <v>48</v>
      </c>
      <c r="G33" s="17">
        <v>42</v>
      </c>
      <c r="H33" s="17">
        <v>42</v>
      </c>
      <c r="I33" s="17"/>
      <c r="J33" s="17">
        <f t="shared" si="8"/>
        <v>252</v>
      </c>
    </row>
    <row r="34" s="1" customFormat="1" ht="17.25" customHeight="1" spans="1:10">
      <c r="A34" s="22" t="s">
        <v>41</v>
      </c>
      <c r="B34" s="17">
        <v>76</v>
      </c>
      <c r="C34" s="17">
        <f t="shared" si="12"/>
        <v>76</v>
      </c>
      <c r="D34" s="17"/>
      <c r="E34" s="17"/>
      <c r="F34" s="17"/>
      <c r="G34" s="17"/>
      <c r="H34" s="17"/>
      <c r="I34" s="17"/>
      <c r="J34" s="17">
        <f t="shared" si="8"/>
        <v>0</v>
      </c>
    </row>
    <row r="35" s="1" customFormat="1" ht="17.25" customHeight="1" spans="1:10">
      <c r="A35" s="21" t="s">
        <v>42</v>
      </c>
      <c r="B35" s="17">
        <v>-8974</v>
      </c>
      <c r="C35" s="17">
        <f t="shared" si="12"/>
        <v>-2212</v>
      </c>
      <c r="D35" s="17">
        <v>-1626</v>
      </c>
      <c r="E35" s="17">
        <v>-1108</v>
      </c>
      <c r="F35" s="17">
        <v>-1272</v>
      </c>
      <c r="G35" s="17">
        <v>-1403</v>
      </c>
      <c r="H35" s="17">
        <v>-1353</v>
      </c>
      <c r="I35" s="17"/>
      <c r="J35" s="17">
        <f t="shared" si="8"/>
        <v>-6762</v>
      </c>
    </row>
    <row r="36" s="1" customFormat="1" ht="17.25" customHeight="1" spans="1:10">
      <c r="A36" s="16" t="s">
        <v>43</v>
      </c>
      <c r="B36" s="17"/>
      <c r="C36" s="17">
        <f>B36-J36</f>
        <v>-56</v>
      </c>
      <c r="D36" s="17"/>
      <c r="E36" s="17"/>
      <c r="F36" s="17">
        <v>19</v>
      </c>
      <c r="G36" s="17">
        <v>19</v>
      </c>
      <c r="H36" s="17">
        <v>18</v>
      </c>
      <c r="I36" s="17"/>
      <c r="J36" s="17">
        <f t="shared" si="8"/>
        <v>56</v>
      </c>
    </row>
    <row r="37" s="1" customFormat="1" ht="17.25" customHeight="1" spans="1:10">
      <c r="A37" s="16" t="s">
        <v>44</v>
      </c>
      <c r="B37" s="17">
        <v>0</v>
      </c>
      <c r="C37" s="17">
        <f t="shared" ref="C37:C66" si="13">B37-J37</f>
        <v>103</v>
      </c>
      <c r="D37" s="17"/>
      <c r="E37" s="17"/>
      <c r="F37" s="17"/>
      <c r="G37" s="17"/>
      <c r="H37" s="17"/>
      <c r="I37" s="17">
        <v>-103</v>
      </c>
      <c r="J37" s="17">
        <f t="shared" si="8"/>
        <v>-103</v>
      </c>
    </row>
    <row r="38" s="1" customFormat="1" ht="17.25" customHeight="1" spans="1:10">
      <c r="A38" s="16" t="s">
        <v>45</v>
      </c>
      <c r="B38" s="17">
        <v>0</v>
      </c>
      <c r="C38" s="17">
        <f t="shared" si="13"/>
        <v>4</v>
      </c>
      <c r="D38" s="17">
        <v>-1</v>
      </c>
      <c r="E38" s="17">
        <v>-1</v>
      </c>
      <c r="F38" s="17">
        <v>-1</v>
      </c>
      <c r="G38" s="17">
        <v>-1</v>
      </c>
      <c r="H38" s="17"/>
      <c r="I38" s="17"/>
      <c r="J38" s="17">
        <f t="shared" si="8"/>
        <v>-4</v>
      </c>
    </row>
    <row r="39" s="1" customFormat="1" ht="17.25" customHeight="1" spans="1:10">
      <c r="A39" s="16" t="s">
        <v>46</v>
      </c>
      <c r="B39" s="17">
        <v>0</v>
      </c>
      <c r="C39" s="17">
        <f t="shared" si="13"/>
        <v>12</v>
      </c>
      <c r="D39" s="17">
        <v>-4</v>
      </c>
      <c r="E39" s="17">
        <v>-4</v>
      </c>
      <c r="F39" s="17">
        <v>-4</v>
      </c>
      <c r="G39" s="17"/>
      <c r="H39" s="17"/>
      <c r="I39" s="17"/>
      <c r="J39" s="17">
        <f t="shared" si="8"/>
        <v>-12</v>
      </c>
    </row>
    <row r="40" s="1" customFormat="1" ht="17.25" customHeight="1" spans="1:10">
      <c r="A40" s="16" t="s">
        <v>47</v>
      </c>
      <c r="B40" s="17">
        <v>0</v>
      </c>
      <c r="C40" s="17">
        <f t="shared" si="13"/>
        <v>-400</v>
      </c>
      <c r="D40" s="17"/>
      <c r="E40" s="17">
        <v>400</v>
      </c>
      <c r="F40" s="17"/>
      <c r="G40" s="17"/>
      <c r="H40" s="17"/>
      <c r="I40" s="17"/>
      <c r="J40" s="17">
        <f t="shared" si="8"/>
        <v>400</v>
      </c>
    </row>
    <row r="41" s="1" customFormat="1" ht="17.25" customHeight="1" spans="1:10">
      <c r="A41" s="16" t="s">
        <v>48</v>
      </c>
      <c r="B41" s="17">
        <v>0</v>
      </c>
      <c r="C41" s="17">
        <f t="shared" si="13"/>
        <v>500</v>
      </c>
      <c r="D41" s="17"/>
      <c r="E41" s="17"/>
      <c r="F41" s="17"/>
      <c r="G41" s="17">
        <v>-500</v>
      </c>
      <c r="H41" s="17"/>
      <c r="I41" s="17"/>
      <c r="J41" s="17">
        <f t="shared" si="8"/>
        <v>-500</v>
      </c>
    </row>
    <row r="42" s="1" customFormat="1" ht="17.25" customHeight="1" spans="1:10">
      <c r="A42" s="16" t="s">
        <v>49</v>
      </c>
      <c r="B42" s="17"/>
      <c r="C42" s="17">
        <f t="shared" si="13"/>
        <v>-2000</v>
      </c>
      <c r="D42" s="17"/>
      <c r="E42" s="17"/>
      <c r="F42" s="17"/>
      <c r="G42" s="17"/>
      <c r="H42" s="17">
        <v>2000</v>
      </c>
      <c r="I42" s="17"/>
      <c r="J42" s="17">
        <f t="shared" si="8"/>
        <v>2000</v>
      </c>
    </row>
    <row r="43" s="1" customFormat="1" ht="17.25" customHeight="1" spans="1:10">
      <c r="A43" s="16" t="s">
        <v>50</v>
      </c>
      <c r="B43" s="17"/>
      <c r="C43" s="17">
        <f t="shared" si="13"/>
        <v>0</v>
      </c>
      <c r="D43" s="17"/>
      <c r="E43" s="17"/>
      <c r="F43" s="17"/>
      <c r="G43" s="17"/>
      <c r="H43" s="17"/>
      <c r="I43" s="17"/>
      <c r="J43" s="17">
        <f t="shared" si="8"/>
        <v>0</v>
      </c>
    </row>
    <row r="44" s="1" customFormat="1" ht="17.25" customHeight="1" spans="1:10">
      <c r="A44" s="16" t="s">
        <v>51</v>
      </c>
      <c r="B44" s="17"/>
      <c r="C44" s="17">
        <f t="shared" si="13"/>
        <v>0</v>
      </c>
      <c r="D44" s="17"/>
      <c r="E44" s="17"/>
      <c r="F44" s="17">
        <v>5200</v>
      </c>
      <c r="G44" s="17"/>
      <c r="H44" s="17"/>
      <c r="I44" s="17">
        <v>-5200</v>
      </c>
      <c r="J44" s="17">
        <f t="shared" si="8"/>
        <v>0</v>
      </c>
    </row>
    <row r="45" s="1" customFormat="1" ht="17.25" customHeight="1" spans="1:10">
      <c r="A45" s="16" t="s">
        <v>52</v>
      </c>
      <c r="B45" s="17"/>
      <c r="C45" s="17">
        <f t="shared" si="13"/>
        <v>1871</v>
      </c>
      <c r="D45" s="17"/>
      <c r="E45" s="17"/>
      <c r="F45" s="17"/>
      <c r="G45" s="17">
        <v>-871</v>
      </c>
      <c r="H45" s="17">
        <v>-1000</v>
      </c>
      <c r="I45" s="17"/>
      <c r="J45" s="17">
        <f t="shared" si="8"/>
        <v>-1871</v>
      </c>
    </row>
    <row r="46" s="1" customFormat="1" ht="17.25" customHeight="1" spans="1:10">
      <c r="A46" s="16" t="s">
        <v>53</v>
      </c>
      <c r="B46" s="17"/>
      <c r="C46" s="17">
        <f t="shared" si="13"/>
        <v>0</v>
      </c>
      <c r="D46" s="17"/>
      <c r="E46" s="17"/>
      <c r="F46" s="17">
        <v>4136</v>
      </c>
      <c r="G46" s="17"/>
      <c r="H46" s="17"/>
      <c r="I46" s="17">
        <v>-4136</v>
      </c>
      <c r="J46" s="17">
        <f t="shared" si="8"/>
        <v>0</v>
      </c>
    </row>
    <row r="47" s="1" customFormat="1" ht="17.25" customHeight="1" spans="1:10">
      <c r="A47" s="16" t="s">
        <v>54</v>
      </c>
      <c r="B47" s="17"/>
      <c r="C47" s="17">
        <f t="shared" si="13"/>
        <v>0</v>
      </c>
      <c r="D47" s="17"/>
      <c r="E47" s="17"/>
      <c r="F47" s="17">
        <v>576</v>
      </c>
      <c r="G47" s="17"/>
      <c r="H47" s="17"/>
      <c r="I47" s="17">
        <v>-576</v>
      </c>
      <c r="J47" s="17">
        <f t="shared" si="8"/>
        <v>0</v>
      </c>
    </row>
    <row r="48" s="1" customFormat="1" ht="17.25" customHeight="1" spans="1:10">
      <c r="A48" s="16" t="s">
        <v>55</v>
      </c>
      <c r="B48" s="17"/>
      <c r="C48" s="17">
        <f t="shared" si="13"/>
        <v>0</v>
      </c>
      <c r="D48" s="17"/>
      <c r="E48" s="17"/>
      <c r="F48" s="17">
        <v>87</v>
      </c>
      <c r="G48" s="17"/>
      <c r="H48" s="17"/>
      <c r="I48" s="17">
        <v>-87</v>
      </c>
      <c r="J48" s="17">
        <f t="shared" si="8"/>
        <v>0</v>
      </c>
    </row>
    <row r="49" s="1" customFormat="1" ht="17.25" customHeight="1" spans="1:10">
      <c r="A49" s="16" t="s">
        <v>56</v>
      </c>
      <c r="B49" s="17"/>
      <c r="C49" s="17">
        <f t="shared" si="13"/>
        <v>-2540</v>
      </c>
      <c r="D49" s="17"/>
      <c r="E49" s="17"/>
      <c r="F49" s="17">
        <v>2540</v>
      </c>
      <c r="G49" s="17"/>
      <c r="H49" s="17"/>
      <c r="I49" s="17"/>
      <c r="J49" s="17">
        <f t="shared" si="8"/>
        <v>2540</v>
      </c>
    </row>
    <row r="50" s="1" customFormat="1" ht="17.25" customHeight="1" spans="1:10">
      <c r="A50" s="16" t="s">
        <v>57</v>
      </c>
      <c r="B50" s="17"/>
      <c r="C50" s="17">
        <f t="shared" si="13"/>
        <v>103</v>
      </c>
      <c r="D50" s="17"/>
      <c r="E50" s="17"/>
      <c r="F50" s="17"/>
      <c r="G50" s="17">
        <v>-65</v>
      </c>
      <c r="H50" s="17">
        <v>-38</v>
      </c>
      <c r="I50" s="17"/>
      <c r="J50" s="17">
        <f t="shared" si="8"/>
        <v>-103</v>
      </c>
    </row>
    <row r="51" s="1" customFormat="1" ht="17.25" customHeight="1" spans="1:10">
      <c r="A51" s="16" t="s">
        <v>58</v>
      </c>
      <c r="B51" s="17"/>
      <c r="C51" s="17">
        <f t="shared" si="13"/>
        <v>144</v>
      </c>
      <c r="D51" s="17"/>
      <c r="E51" s="17"/>
      <c r="F51" s="17"/>
      <c r="G51" s="17">
        <v>-84</v>
      </c>
      <c r="H51" s="17">
        <v>-60</v>
      </c>
      <c r="I51" s="17"/>
      <c r="J51" s="17">
        <f t="shared" si="8"/>
        <v>-144</v>
      </c>
    </row>
    <row r="52" s="1" customFormat="1" ht="17.25" customHeight="1" spans="1:10">
      <c r="A52" s="16" t="s">
        <v>59</v>
      </c>
      <c r="B52" s="17"/>
      <c r="C52" s="17">
        <f t="shared" si="13"/>
        <v>3438</v>
      </c>
      <c r="D52" s="17"/>
      <c r="E52" s="17"/>
      <c r="F52" s="17">
        <v>-3438</v>
      </c>
      <c r="G52" s="17"/>
      <c r="H52" s="17"/>
      <c r="I52" s="17"/>
      <c r="J52" s="17">
        <f t="shared" si="8"/>
        <v>-3438</v>
      </c>
    </row>
    <row r="53" s="1" customFormat="1" ht="17.25" customHeight="1" spans="1:10">
      <c r="A53" s="16" t="s">
        <v>60</v>
      </c>
      <c r="B53" s="17"/>
      <c r="C53" s="17">
        <f t="shared" si="13"/>
        <v>-3577</v>
      </c>
      <c r="D53" s="17"/>
      <c r="E53" s="17"/>
      <c r="F53" s="17">
        <v>1108</v>
      </c>
      <c r="G53" s="17">
        <v>1419</v>
      </c>
      <c r="H53" s="17">
        <v>1050</v>
      </c>
      <c r="I53" s="17"/>
      <c r="J53" s="17">
        <f t="shared" si="8"/>
        <v>3577</v>
      </c>
    </row>
    <row r="54" s="1" customFormat="1" ht="17.25" customHeight="1" spans="1:10">
      <c r="A54" s="16" t="s">
        <v>61</v>
      </c>
      <c r="B54" s="17"/>
      <c r="C54" s="17">
        <f t="shared" si="13"/>
        <v>-797</v>
      </c>
      <c r="D54" s="17"/>
      <c r="E54" s="17"/>
      <c r="F54" s="17">
        <v>522</v>
      </c>
      <c r="G54" s="17">
        <v>161</v>
      </c>
      <c r="H54" s="17">
        <v>114</v>
      </c>
      <c r="I54" s="17"/>
      <c r="J54" s="17">
        <f t="shared" si="8"/>
        <v>797</v>
      </c>
    </row>
    <row r="55" s="1" customFormat="1" ht="17.25" customHeight="1" spans="1:10">
      <c r="A55" s="16" t="s">
        <v>62</v>
      </c>
      <c r="B55" s="17"/>
      <c r="C55" s="17">
        <f t="shared" si="13"/>
        <v>2491</v>
      </c>
      <c r="D55" s="17">
        <v>-356</v>
      </c>
      <c r="E55" s="17">
        <v>-1099</v>
      </c>
      <c r="F55" s="17">
        <v>-395</v>
      </c>
      <c r="G55" s="17">
        <v>-317</v>
      </c>
      <c r="H55" s="17">
        <v>-324</v>
      </c>
      <c r="I55" s="17"/>
      <c r="J55" s="17">
        <f t="shared" si="8"/>
        <v>-2491</v>
      </c>
    </row>
    <row r="56" s="1" customFormat="1" ht="17.25" customHeight="1" spans="1:10">
      <c r="A56" s="16" t="s">
        <v>63</v>
      </c>
      <c r="B56" s="17"/>
      <c r="C56" s="17">
        <f t="shared" si="13"/>
        <v>0</v>
      </c>
      <c r="D56" s="17"/>
      <c r="E56" s="17"/>
      <c r="F56" s="17"/>
      <c r="G56" s="17"/>
      <c r="H56" s="17"/>
      <c r="I56" s="17"/>
      <c r="J56" s="17">
        <f t="shared" si="8"/>
        <v>0</v>
      </c>
    </row>
    <row r="57" s="1" customFormat="1" ht="17.25" customHeight="1" spans="1:10">
      <c r="A57" s="16" t="s">
        <v>64</v>
      </c>
      <c r="B57" s="17"/>
      <c r="C57" s="17">
        <f t="shared" si="13"/>
        <v>0</v>
      </c>
      <c r="D57" s="17"/>
      <c r="E57" s="17"/>
      <c r="F57" s="17"/>
      <c r="G57" s="17"/>
      <c r="H57" s="17"/>
      <c r="I57" s="17"/>
      <c r="J57" s="17">
        <f t="shared" si="8"/>
        <v>0</v>
      </c>
    </row>
    <row r="58" s="1" customFormat="1" ht="17.25" customHeight="1" spans="1:10">
      <c r="A58" s="16" t="s">
        <v>65</v>
      </c>
      <c r="B58" s="17"/>
      <c r="C58" s="17">
        <f t="shared" si="13"/>
        <v>0</v>
      </c>
      <c r="D58" s="17"/>
      <c r="E58" s="17"/>
      <c r="F58" s="17"/>
      <c r="G58" s="17"/>
      <c r="H58" s="17"/>
      <c r="I58" s="17"/>
      <c r="J58" s="17">
        <f t="shared" si="8"/>
        <v>0</v>
      </c>
    </row>
    <row r="59" s="1" customFormat="1" ht="17.25" customHeight="1" spans="1:10">
      <c r="A59" s="16" t="s">
        <v>66</v>
      </c>
      <c r="B59" s="17"/>
      <c r="C59" s="17">
        <f t="shared" si="13"/>
        <v>0</v>
      </c>
      <c r="D59" s="17"/>
      <c r="E59" s="17"/>
      <c r="F59" s="17"/>
      <c r="G59" s="17"/>
      <c r="H59" s="17"/>
      <c r="I59" s="17"/>
      <c r="J59" s="17">
        <f t="shared" si="8"/>
        <v>0</v>
      </c>
    </row>
    <row r="60" s="1" customFormat="1" ht="17.25" customHeight="1" spans="1:10">
      <c r="A60" s="16" t="s">
        <v>67</v>
      </c>
      <c r="B60" s="17"/>
      <c r="C60" s="17">
        <f t="shared" si="13"/>
        <v>0</v>
      </c>
      <c r="D60" s="17"/>
      <c r="E60" s="17"/>
      <c r="F60" s="17"/>
      <c r="G60" s="17"/>
      <c r="H60" s="17"/>
      <c r="I60" s="17"/>
      <c r="J60" s="17">
        <f t="shared" si="8"/>
        <v>0</v>
      </c>
    </row>
    <row r="61" s="1" customFormat="1" ht="17.25" customHeight="1" spans="1:10">
      <c r="A61" s="16" t="s">
        <v>68</v>
      </c>
      <c r="B61" s="17"/>
      <c r="C61" s="17">
        <f t="shared" si="13"/>
        <v>0</v>
      </c>
      <c r="D61" s="17"/>
      <c r="E61" s="17"/>
      <c r="F61" s="17"/>
      <c r="G61" s="17"/>
      <c r="H61" s="17"/>
      <c r="I61" s="17"/>
      <c r="J61" s="17">
        <f t="shared" si="8"/>
        <v>0</v>
      </c>
    </row>
    <row r="62" s="1" customFormat="1" ht="17.25" customHeight="1" spans="1:10">
      <c r="A62" s="16" t="s">
        <v>69</v>
      </c>
      <c r="B62" s="17"/>
      <c r="C62" s="17">
        <f t="shared" si="13"/>
        <v>0</v>
      </c>
      <c r="D62" s="17"/>
      <c r="E62" s="17"/>
      <c r="F62" s="17">
        <v>1065</v>
      </c>
      <c r="G62" s="17"/>
      <c r="H62" s="17"/>
      <c r="I62" s="17">
        <v>-1065</v>
      </c>
      <c r="J62" s="17">
        <f t="shared" si="8"/>
        <v>0</v>
      </c>
    </row>
    <row r="63" s="1" customFormat="1" ht="17.25" customHeight="1" spans="1:10">
      <c r="A63" s="16" t="s">
        <v>70</v>
      </c>
      <c r="B63" s="17"/>
      <c r="C63" s="17">
        <f t="shared" si="13"/>
        <v>3423</v>
      </c>
      <c r="D63" s="17"/>
      <c r="E63" s="17"/>
      <c r="F63" s="17"/>
      <c r="G63" s="17"/>
      <c r="H63" s="17"/>
      <c r="I63" s="17">
        <v>-3423</v>
      </c>
      <c r="J63" s="17">
        <f t="shared" si="8"/>
        <v>-3423</v>
      </c>
    </row>
    <row r="64" s="1" customFormat="1" ht="17.25" customHeight="1" spans="1:10">
      <c r="A64" s="16" t="s">
        <v>71</v>
      </c>
      <c r="B64" s="17">
        <v>-1025</v>
      </c>
      <c r="C64" s="17">
        <f t="shared" si="13"/>
        <v>-487</v>
      </c>
      <c r="D64" s="17">
        <v>-89</v>
      </c>
      <c r="E64" s="17">
        <v>-183</v>
      </c>
      <c r="F64" s="17">
        <v>-93</v>
      </c>
      <c r="G64" s="17">
        <v>-84</v>
      </c>
      <c r="H64" s="17">
        <v>-58</v>
      </c>
      <c r="I64" s="17">
        <v>-31</v>
      </c>
      <c r="J64" s="17">
        <f t="shared" si="8"/>
        <v>-538</v>
      </c>
    </row>
    <row r="65" s="1" customFormat="1" ht="17.25" customHeight="1" spans="1:10">
      <c r="A65" s="22" t="s">
        <v>72</v>
      </c>
      <c r="B65" s="17">
        <v>15</v>
      </c>
      <c r="C65" s="17">
        <f t="shared" si="13"/>
        <v>0</v>
      </c>
      <c r="D65" s="26">
        <v>2</v>
      </c>
      <c r="E65" s="26">
        <v>5</v>
      </c>
      <c r="F65" s="26">
        <v>1</v>
      </c>
      <c r="G65" s="17">
        <v>4</v>
      </c>
      <c r="H65" s="17">
        <v>3</v>
      </c>
      <c r="I65" s="17"/>
      <c r="J65" s="17">
        <f t="shared" si="8"/>
        <v>15</v>
      </c>
    </row>
    <row r="66" s="1" customFormat="1" ht="17.25" customHeight="1" spans="1:10">
      <c r="A66" s="22" t="s">
        <v>73</v>
      </c>
      <c r="B66" s="17">
        <v>10</v>
      </c>
      <c r="C66" s="17">
        <f t="shared" si="13"/>
        <v>10</v>
      </c>
      <c r="D66" s="17"/>
      <c r="E66" s="17">
        <v>0</v>
      </c>
      <c r="F66" s="17"/>
      <c r="G66" s="17"/>
      <c r="H66" s="17"/>
      <c r="I66" s="17"/>
      <c r="J66" s="17">
        <f t="shared" si="8"/>
        <v>0</v>
      </c>
    </row>
    <row r="67" s="1" customFormat="1" ht="17.25" customHeight="1" spans="1:10">
      <c r="A67" s="16" t="s">
        <v>74</v>
      </c>
      <c r="B67" s="17">
        <f>5484+3385</f>
        <v>8869</v>
      </c>
      <c r="C67" s="17">
        <f>B67-D67-E67-F67-G67-H67-I67</f>
        <v>0</v>
      </c>
      <c r="D67" s="20"/>
      <c r="E67" s="20"/>
      <c r="F67" s="20"/>
      <c r="G67" s="20"/>
      <c r="H67" s="20">
        <f>5484+3385</f>
        <v>8869</v>
      </c>
      <c r="I67" s="20"/>
      <c r="J67" s="17">
        <f t="shared" si="8"/>
        <v>8869</v>
      </c>
    </row>
    <row r="68" s="1" customFormat="1" ht="17.25" customHeight="1" spans="1:10">
      <c r="A68" s="16" t="s">
        <v>75</v>
      </c>
      <c r="B68" s="17"/>
      <c r="C68" s="17">
        <f>B68-D68-E68-F68-G68-H68-I68</f>
        <v>0</v>
      </c>
      <c r="D68" s="17"/>
      <c r="E68" s="17"/>
      <c r="F68" s="17"/>
      <c r="G68" s="17"/>
      <c r="H68" s="17"/>
      <c r="I68" s="17"/>
      <c r="J68" s="17">
        <f t="shared" si="8"/>
        <v>0</v>
      </c>
    </row>
    <row r="69" s="1" customFormat="1" ht="17.25" customHeight="1" spans="1:10">
      <c r="A69" s="16" t="s">
        <v>76</v>
      </c>
      <c r="B69" s="17">
        <f t="shared" ref="B69:I69" si="14">SUM(B92:B117)+B70</f>
        <v>54578</v>
      </c>
      <c r="C69" s="17">
        <f t="shared" si="14"/>
        <v>13642</v>
      </c>
      <c r="D69" s="17">
        <f t="shared" si="14"/>
        <v>13011</v>
      </c>
      <c r="E69" s="17">
        <f t="shared" si="14"/>
        <v>14414</v>
      </c>
      <c r="F69" s="17">
        <f t="shared" si="14"/>
        <v>8264</v>
      </c>
      <c r="G69" s="17">
        <f t="shared" si="14"/>
        <v>2253</v>
      </c>
      <c r="H69" s="17">
        <f t="shared" si="14"/>
        <v>2796</v>
      </c>
      <c r="I69" s="17">
        <f t="shared" si="14"/>
        <v>198</v>
      </c>
      <c r="J69" s="17">
        <f t="shared" si="8"/>
        <v>40936</v>
      </c>
    </row>
    <row r="70" s="1" customFormat="1" ht="17.25" customHeight="1" spans="1:10">
      <c r="A70" s="18" t="s">
        <v>77</v>
      </c>
      <c r="B70" s="17">
        <f>SUM(C70:I70)</f>
        <v>-2205</v>
      </c>
      <c r="C70" s="17">
        <f>SUM(C71:C91)</f>
        <v>774</v>
      </c>
      <c r="D70" s="17">
        <f t="shared" ref="D70:I70" si="15">SUM(D71:D91)</f>
        <v>-1071</v>
      </c>
      <c r="E70" s="17">
        <f t="shared" si="15"/>
        <v>-304</v>
      </c>
      <c r="F70" s="17">
        <f t="shared" si="15"/>
        <v>-357</v>
      </c>
      <c r="G70" s="17">
        <f t="shared" si="15"/>
        <v>-667</v>
      </c>
      <c r="H70" s="17">
        <f t="shared" si="15"/>
        <v>-616</v>
      </c>
      <c r="I70" s="17">
        <f t="shared" si="15"/>
        <v>36</v>
      </c>
      <c r="J70" s="17">
        <f t="shared" si="8"/>
        <v>-2979</v>
      </c>
    </row>
    <row r="71" s="1" customFormat="1" ht="17.25" customHeight="1" spans="1:10">
      <c r="A71" s="18" t="s">
        <v>78</v>
      </c>
      <c r="B71" s="17">
        <v>75</v>
      </c>
      <c r="C71" s="17">
        <f>B71-J71</f>
        <v>599</v>
      </c>
      <c r="D71" s="17">
        <v>-42</v>
      </c>
      <c r="E71" s="17">
        <v>-111</v>
      </c>
      <c r="F71" s="17">
        <v>-118</v>
      </c>
      <c r="G71" s="17">
        <v>-193</v>
      </c>
      <c r="H71" s="17">
        <v>-98</v>
      </c>
      <c r="I71" s="17">
        <v>38</v>
      </c>
      <c r="J71" s="17">
        <f t="shared" si="8"/>
        <v>-524</v>
      </c>
    </row>
    <row r="72" s="1" customFormat="1" ht="17.25" customHeight="1" spans="1:10">
      <c r="A72" s="16" t="s">
        <v>79</v>
      </c>
      <c r="B72" s="17">
        <v>-526</v>
      </c>
      <c r="C72" s="17">
        <f t="shared" ref="C72:C95" si="16">B72-J72</f>
        <v>-342</v>
      </c>
      <c r="D72" s="17">
        <v>-58</v>
      </c>
      <c r="E72" s="17">
        <v>-102</v>
      </c>
      <c r="F72" s="17">
        <v>-11</v>
      </c>
      <c r="G72" s="17"/>
      <c r="H72" s="17"/>
      <c r="I72" s="17">
        <v>-13</v>
      </c>
      <c r="J72" s="17">
        <f t="shared" si="8"/>
        <v>-184</v>
      </c>
    </row>
    <row r="73" s="1" customFormat="1" ht="17.25" customHeight="1" spans="1:10">
      <c r="A73" s="16" t="s">
        <v>80</v>
      </c>
      <c r="B73" s="17">
        <v>-1039</v>
      </c>
      <c r="C73" s="17">
        <f t="shared" si="16"/>
        <v>-292</v>
      </c>
      <c r="D73" s="17">
        <v>-236</v>
      </c>
      <c r="E73" s="17">
        <v>-64</v>
      </c>
      <c r="F73" s="17">
        <v>-128</v>
      </c>
      <c r="G73" s="17">
        <v>-230</v>
      </c>
      <c r="H73" s="17">
        <v>-88</v>
      </c>
      <c r="I73" s="17">
        <v>-1</v>
      </c>
      <c r="J73" s="17">
        <f t="shared" si="8"/>
        <v>-747</v>
      </c>
    </row>
    <row r="74" s="1" customFormat="1" ht="17.25" customHeight="1" spans="1:10">
      <c r="A74" s="16" t="s">
        <v>81</v>
      </c>
      <c r="B74" s="17">
        <v>10</v>
      </c>
      <c r="C74" s="17">
        <f t="shared" si="16"/>
        <v>10</v>
      </c>
      <c r="D74" s="17"/>
      <c r="E74" s="17"/>
      <c r="F74" s="17"/>
      <c r="G74" s="17"/>
      <c r="H74" s="17"/>
      <c r="I74" s="17"/>
      <c r="J74" s="17">
        <f t="shared" si="8"/>
        <v>0</v>
      </c>
    </row>
    <row r="75" s="1" customFormat="1" ht="17.25" customHeight="1" spans="1:10">
      <c r="A75" s="16" t="s">
        <v>82</v>
      </c>
      <c r="B75" s="17">
        <v>-84</v>
      </c>
      <c r="C75" s="17">
        <f t="shared" si="16"/>
        <v>-84</v>
      </c>
      <c r="D75" s="17"/>
      <c r="E75" s="17"/>
      <c r="F75" s="17"/>
      <c r="G75" s="17"/>
      <c r="H75" s="17"/>
      <c r="I75" s="17"/>
      <c r="J75" s="17">
        <f t="shared" si="8"/>
        <v>0</v>
      </c>
    </row>
    <row r="76" s="1" customFormat="1" ht="17.25" customHeight="1" spans="1:10">
      <c r="A76" s="16" t="s">
        <v>83</v>
      </c>
      <c r="B76" s="17">
        <v>-34</v>
      </c>
      <c r="C76" s="17">
        <f t="shared" si="16"/>
        <v>-34</v>
      </c>
      <c r="D76" s="17"/>
      <c r="E76" s="17"/>
      <c r="F76" s="17"/>
      <c r="G76" s="17"/>
      <c r="H76" s="17"/>
      <c r="I76" s="17"/>
      <c r="J76" s="17">
        <f t="shared" si="8"/>
        <v>0</v>
      </c>
    </row>
    <row r="77" s="1" customFormat="1" ht="17.25" customHeight="1" spans="1:10">
      <c r="A77" s="16" t="s">
        <v>84</v>
      </c>
      <c r="B77" s="17">
        <v>-78</v>
      </c>
      <c r="C77" s="17">
        <f t="shared" si="16"/>
        <v>-78</v>
      </c>
      <c r="D77" s="17"/>
      <c r="E77" s="17"/>
      <c r="F77" s="17"/>
      <c r="G77" s="17"/>
      <c r="H77" s="17"/>
      <c r="I77" s="17"/>
      <c r="J77" s="17">
        <f t="shared" si="8"/>
        <v>0</v>
      </c>
    </row>
    <row r="78" s="1" customFormat="1" ht="17.25" customHeight="1" spans="1:10">
      <c r="A78" s="16" t="s">
        <v>85</v>
      </c>
      <c r="B78" s="17">
        <v>48</v>
      </c>
      <c r="C78" s="17">
        <f t="shared" si="16"/>
        <v>48</v>
      </c>
      <c r="D78" s="17"/>
      <c r="E78" s="17"/>
      <c r="F78" s="17"/>
      <c r="G78" s="17"/>
      <c r="H78" s="17"/>
      <c r="I78" s="17"/>
      <c r="J78" s="17">
        <f t="shared" si="8"/>
        <v>0</v>
      </c>
    </row>
    <row r="79" s="1" customFormat="1" ht="17.25" customHeight="1" spans="1:10">
      <c r="A79" s="16" t="s">
        <v>86</v>
      </c>
      <c r="B79" s="17">
        <v>108</v>
      </c>
      <c r="C79" s="17">
        <f t="shared" si="16"/>
        <v>108</v>
      </c>
      <c r="D79" s="17"/>
      <c r="E79" s="17"/>
      <c r="F79" s="17"/>
      <c r="G79" s="17"/>
      <c r="H79" s="17"/>
      <c r="I79" s="17"/>
      <c r="J79" s="17">
        <f t="shared" si="8"/>
        <v>0</v>
      </c>
    </row>
    <row r="80" s="1" customFormat="1" ht="17.25" customHeight="1" spans="1:10">
      <c r="A80" s="16" t="s">
        <v>87</v>
      </c>
      <c r="B80" s="17">
        <v>0</v>
      </c>
      <c r="C80" s="17">
        <f t="shared" si="16"/>
        <v>-351</v>
      </c>
      <c r="D80" s="17"/>
      <c r="E80" s="17"/>
      <c r="F80" s="17">
        <v>25</v>
      </c>
      <c r="G80" s="17">
        <v>188</v>
      </c>
      <c r="H80" s="17">
        <v>115</v>
      </c>
      <c r="I80" s="17">
        <v>23</v>
      </c>
      <c r="J80" s="17">
        <f t="shared" si="8"/>
        <v>351</v>
      </c>
    </row>
    <row r="81" s="1" customFormat="1" ht="17.25" customHeight="1" spans="1:10">
      <c r="A81" s="16" t="s">
        <v>88</v>
      </c>
      <c r="B81" s="17">
        <v>0</v>
      </c>
      <c r="C81" s="17">
        <f t="shared" si="16"/>
        <v>86</v>
      </c>
      <c r="D81" s="17"/>
      <c r="E81" s="17"/>
      <c r="F81" s="17">
        <v>-86</v>
      </c>
      <c r="G81" s="17"/>
      <c r="H81" s="17"/>
      <c r="I81" s="17"/>
      <c r="J81" s="17">
        <f t="shared" si="8"/>
        <v>-86</v>
      </c>
    </row>
    <row r="82" s="1" customFormat="1" ht="17.25" customHeight="1" spans="1:10">
      <c r="A82" s="16" t="s">
        <v>89</v>
      </c>
      <c r="B82" s="17">
        <v>0</v>
      </c>
      <c r="C82" s="17">
        <f t="shared" si="16"/>
        <v>-227</v>
      </c>
      <c r="D82" s="17"/>
      <c r="E82" s="17"/>
      <c r="F82" s="17"/>
      <c r="G82" s="17">
        <f>218+6+3</f>
        <v>227</v>
      </c>
      <c r="H82" s="17"/>
      <c r="I82" s="17"/>
      <c r="J82" s="17">
        <f t="shared" ref="J82:J136" si="17">D82+E82+F82+G82+H82+I82</f>
        <v>227</v>
      </c>
    </row>
    <row r="83" s="1" customFormat="1" ht="17.25" customHeight="1" spans="1:10">
      <c r="A83" s="16" t="s">
        <v>90</v>
      </c>
      <c r="B83" s="17">
        <v>-162</v>
      </c>
      <c r="C83" s="17">
        <f t="shared" si="16"/>
        <v>2</v>
      </c>
      <c r="D83" s="17">
        <v>-35</v>
      </c>
      <c r="E83" s="17">
        <v>-23</v>
      </c>
      <c r="F83" s="17">
        <v>-20</v>
      </c>
      <c r="G83" s="17">
        <v>-31</v>
      </c>
      <c r="H83" s="17">
        <v>-52</v>
      </c>
      <c r="I83" s="17">
        <v>-3</v>
      </c>
      <c r="J83" s="17">
        <f t="shared" si="17"/>
        <v>-164</v>
      </c>
    </row>
    <row r="84" s="1" customFormat="1" ht="17.25" customHeight="1" spans="1:10">
      <c r="A84" s="16" t="s">
        <v>91</v>
      </c>
      <c r="B84" s="17">
        <v>-144</v>
      </c>
      <c r="C84" s="17">
        <f t="shared" si="16"/>
        <v>-49</v>
      </c>
      <c r="D84" s="17">
        <v>-19</v>
      </c>
      <c r="E84" s="17">
        <v>-17</v>
      </c>
      <c r="F84" s="17">
        <v>-20</v>
      </c>
      <c r="G84" s="17">
        <v>-18</v>
      </c>
      <c r="H84" s="17">
        <v>-21</v>
      </c>
      <c r="I84" s="17"/>
      <c r="J84" s="17">
        <f t="shared" si="17"/>
        <v>-95</v>
      </c>
    </row>
    <row r="85" s="1" customFormat="1" ht="17.25" customHeight="1" spans="1:10">
      <c r="A85" s="16" t="s">
        <v>92</v>
      </c>
      <c r="B85" s="17">
        <v>0</v>
      </c>
      <c r="C85" s="17">
        <f t="shared" si="16"/>
        <v>8</v>
      </c>
      <c r="D85" s="17">
        <v>-4</v>
      </c>
      <c r="E85" s="17">
        <v>-3</v>
      </c>
      <c r="F85" s="17">
        <v>-1</v>
      </c>
      <c r="G85" s="17"/>
      <c r="H85" s="17"/>
      <c r="I85" s="17"/>
      <c r="J85" s="17">
        <f t="shared" si="17"/>
        <v>-8</v>
      </c>
    </row>
    <row r="86" s="1" customFormat="1" ht="17.25" customHeight="1" spans="1:10">
      <c r="A86" s="16" t="s">
        <v>93</v>
      </c>
      <c r="B86" s="17">
        <v>0</v>
      </c>
      <c r="C86" s="17">
        <f t="shared" si="16"/>
        <v>686</v>
      </c>
      <c r="D86" s="17">
        <v>-686</v>
      </c>
      <c r="E86" s="17"/>
      <c r="F86" s="17"/>
      <c r="G86" s="17"/>
      <c r="H86" s="17"/>
      <c r="I86" s="17"/>
      <c r="J86" s="17">
        <f t="shared" si="17"/>
        <v>-686</v>
      </c>
    </row>
    <row r="87" s="1" customFormat="1" ht="17.25" customHeight="1" spans="1:10">
      <c r="A87" s="16" t="s">
        <v>94</v>
      </c>
      <c r="B87" s="17">
        <v>0</v>
      </c>
      <c r="C87" s="17">
        <f t="shared" si="16"/>
        <v>1085</v>
      </c>
      <c r="D87" s="17"/>
      <c r="E87" s="17"/>
      <c r="F87" s="17"/>
      <c r="G87" s="17">
        <f>-451-149</f>
        <v>-600</v>
      </c>
      <c r="H87" s="17">
        <v>-485</v>
      </c>
      <c r="I87" s="17"/>
      <c r="J87" s="17">
        <f t="shared" si="17"/>
        <v>-1085</v>
      </c>
    </row>
    <row r="88" s="1" customFormat="1" ht="17.25" customHeight="1" spans="1:10">
      <c r="A88" s="16" t="s">
        <v>95</v>
      </c>
      <c r="B88" s="17">
        <v>509</v>
      </c>
      <c r="C88" s="17">
        <f t="shared" si="16"/>
        <v>316</v>
      </c>
      <c r="D88" s="17">
        <v>45</v>
      </c>
      <c r="E88" s="17">
        <v>45</v>
      </c>
      <c r="F88" s="17">
        <v>33</v>
      </c>
      <c r="G88" s="17">
        <v>33</v>
      </c>
      <c r="H88" s="17">
        <v>37</v>
      </c>
      <c r="I88" s="17"/>
      <c r="J88" s="17">
        <f t="shared" si="17"/>
        <v>193</v>
      </c>
    </row>
    <row r="89" s="1" customFormat="1" ht="17.25" customHeight="1" spans="1:10">
      <c r="A89" s="16" t="s">
        <v>96</v>
      </c>
      <c r="B89" s="17">
        <v>66</v>
      </c>
      <c r="C89" s="17">
        <f t="shared" si="16"/>
        <v>0</v>
      </c>
      <c r="D89" s="17">
        <v>28</v>
      </c>
      <c r="E89" s="17">
        <v>21</v>
      </c>
      <c r="F89" s="17">
        <v>17</v>
      </c>
      <c r="G89" s="17"/>
      <c r="H89" s="17"/>
      <c r="I89" s="17"/>
      <c r="J89" s="17">
        <f t="shared" si="17"/>
        <v>66</v>
      </c>
    </row>
    <row r="90" s="1" customFormat="1" ht="17.25" customHeight="1" spans="1:10">
      <c r="A90" s="16" t="s">
        <v>97</v>
      </c>
      <c r="B90" s="17">
        <v>-465</v>
      </c>
      <c r="C90" s="17">
        <f t="shared" si="16"/>
        <v>-465</v>
      </c>
      <c r="D90" s="17"/>
      <c r="E90" s="17"/>
      <c r="F90" s="17"/>
      <c r="G90" s="17"/>
      <c r="H90" s="17"/>
      <c r="I90" s="17"/>
      <c r="J90" s="17">
        <f t="shared" si="17"/>
        <v>0</v>
      </c>
    </row>
    <row r="91" s="1" customFormat="1" ht="17.25" customHeight="1" spans="1:10">
      <c r="A91" s="16" t="s">
        <v>98</v>
      </c>
      <c r="B91" s="17">
        <v>-489</v>
      </c>
      <c r="C91" s="17">
        <f t="shared" si="16"/>
        <v>-252</v>
      </c>
      <c r="D91" s="17">
        <v>-64</v>
      </c>
      <c r="E91" s="17">
        <v>-50</v>
      </c>
      <c r="F91" s="17">
        <v>-48</v>
      </c>
      <c r="G91" s="17">
        <v>-43</v>
      </c>
      <c r="H91" s="17">
        <v>-24</v>
      </c>
      <c r="I91" s="17">
        <v>-8</v>
      </c>
      <c r="J91" s="17">
        <f t="shared" si="17"/>
        <v>-237</v>
      </c>
    </row>
    <row r="92" s="1" customFormat="1" ht="17.25" customHeight="1" spans="1:10">
      <c r="A92" s="27" t="s">
        <v>99</v>
      </c>
      <c r="B92" s="17">
        <v>466</v>
      </c>
      <c r="C92" s="17">
        <f t="shared" si="16"/>
        <v>305</v>
      </c>
      <c r="D92" s="17">
        <v>81</v>
      </c>
      <c r="E92" s="17">
        <v>80</v>
      </c>
      <c r="F92" s="17"/>
      <c r="G92" s="17"/>
      <c r="H92" s="17"/>
      <c r="I92" s="17"/>
      <c r="J92" s="17">
        <f t="shared" si="17"/>
        <v>161</v>
      </c>
    </row>
    <row r="93" s="1" customFormat="1" ht="17.25" customHeight="1" spans="1:10">
      <c r="A93" s="28" t="s">
        <v>100</v>
      </c>
      <c r="B93" s="17">
        <v>15</v>
      </c>
      <c r="C93" s="17">
        <f t="shared" si="16"/>
        <v>10</v>
      </c>
      <c r="D93" s="17">
        <v>4</v>
      </c>
      <c r="E93" s="17">
        <v>1</v>
      </c>
      <c r="F93" s="17"/>
      <c r="G93" s="17"/>
      <c r="H93" s="17"/>
      <c r="I93" s="17"/>
      <c r="J93" s="17">
        <f t="shared" si="17"/>
        <v>5</v>
      </c>
    </row>
    <row r="94" s="1" customFormat="1" ht="17.25" customHeight="1" spans="1:10">
      <c r="A94" s="16" t="s">
        <v>101</v>
      </c>
      <c r="B94" s="17">
        <v>4175</v>
      </c>
      <c r="C94" s="17">
        <f t="shared" si="16"/>
        <v>2810</v>
      </c>
      <c r="D94" s="17">
        <v>598</v>
      </c>
      <c r="E94" s="17">
        <v>767</v>
      </c>
      <c r="F94" s="17"/>
      <c r="G94" s="17"/>
      <c r="H94" s="17"/>
      <c r="I94" s="17"/>
      <c r="J94" s="17">
        <f t="shared" si="17"/>
        <v>1365</v>
      </c>
    </row>
    <row r="95" s="1" customFormat="1" ht="17.25" customHeight="1" spans="1:10">
      <c r="A95" s="16" t="s">
        <v>102</v>
      </c>
      <c r="B95" s="17">
        <v>1415</v>
      </c>
      <c r="C95" s="17">
        <f t="shared" si="16"/>
        <v>1057</v>
      </c>
      <c r="D95" s="17">
        <v>171</v>
      </c>
      <c r="E95" s="17">
        <v>187</v>
      </c>
      <c r="F95" s="17"/>
      <c r="G95" s="17"/>
      <c r="H95" s="17"/>
      <c r="I95" s="17"/>
      <c r="J95" s="17">
        <f t="shared" si="17"/>
        <v>358</v>
      </c>
    </row>
    <row r="96" s="1" customFormat="1" ht="17.25" customHeight="1" spans="1:10">
      <c r="A96" s="16" t="s">
        <v>103</v>
      </c>
      <c r="B96" s="17">
        <v>20</v>
      </c>
      <c r="C96" s="17">
        <f t="shared" ref="C96:C104" si="18">B96-D96-E96-F96-G96-H96-I96</f>
        <v>20</v>
      </c>
      <c r="D96" s="17"/>
      <c r="E96" s="17"/>
      <c r="F96" s="17"/>
      <c r="G96" s="17"/>
      <c r="H96" s="17"/>
      <c r="I96" s="17"/>
      <c r="J96" s="17">
        <f t="shared" si="17"/>
        <v>0</v>
      </c>
    </row>
    <row r="97" s="1" customFormat="1" ht="17.25" customHeight="1" spans="1:10">
      <c r="A97" s="16" t="s">
        <v>104</v>
      </c>
      <c r="B97" s="17">
        <v>6892</v>
      </c>
      <c r="C97" s="17">
        <f t="shared" si="18"/>
        <v>1994</v>
      </c>
      <c r="D97" s="20">
        <v>1450</v>
      </c>
      <c r="E97" s="20">
        <v>1432</v>
      </c>
      <c r="F97" s="20">
        <v>908</v>
      </c>
      <c r="G97" s="20">
        <v>482</v>
      </c>
      <c r="H97" s="20">
        <v>626</v>
      </c>
      <c r="I97" s="17"/>
      <c r="J97" s="17">
        <f t="shared" si="17"/>
        <v>4898</v>
      </c>
    </row>
    <row r="98" s="1" customFormat="1" ht="17.25" customHeight="1" spans="1:10">
      <c r="A98" s="21" t="s">
        <v>105</v>
      </c>
      <c r="B98" s="17">
        <f>27979+1244</f>
        <v>29223</v>
      </c>
      <c r="C98" s="17">
        <f t="shared" si="18"/>
        <v>6052</v>
      </c>
      <c r="D98" s="17">
        <v>7077</v>
      </c>
      <c r="E98" s="17">
        <v>6920</v>
      </c>
      <c r="F98" s="17">
        <v>5098</v>
      </c>
      <c r="G98" s="17">
        <v>1836</v>
      </c>
      <c r="H98" s="17">
        <v>2222</v>
      </c>
      <c r="I98" s="17">
        <v>18</v>
      </c>
      <c r="J98" s="17">
        <f t="shared" si="17"/>
        <v>23171</v>
      </c>
    </row>
    <row r="99" s="1" customFormat="1" ht="17.25" customHeight="1" spans="1:10">
      <c r="A99" s="16" t="s">
        <v>106</v>
      </c>
      <c r="B99" s="17">
        <v>212</v>
      </c>
      <c r="C99" s="17">
        <f t="shared" si="18"/>
        <v>44</v>
      </c>
      <c r="D99" s="17">
        <v>48</v>
      </c>
      <c r="E99" s="17">
        <v>64</v>
      </c>
      <c r="F99" s="17">
        <v>44</v>
      </c>
      <c r="G99" s="17">
        <v>8</v>
      </c>
      <c r="H99" s="17">
        <v>4</v>
      </c>
      <c r="I99" s="17"/>
      <c r="J99" s="17">
        <f t="shared" si="17"/>
        <v>168</v>
      </c>
    </row>
    <row r="100" s="1" customFormat="1" ht="17.25" customHeight="1" spans="1:10">
      <c r="A100" s="16" t="s">
        <v>107</v>
      </c>
      <c r="B100" s="17">
        <v>1168</v>
      </c>
      <c r="C100" s="17">
        <f t="shared" si="18"/>
        <v>7</v>
      </c>
      <c r="D100" s="17">
        <v>416</v>
      </c>
      <c r="E100" s="17">
        <v>403</v>
      </c>
      <c r="F100" s="17">
        <v>341</v>
      </c>
      <c r="G100" s="17">
        <v>1</v>
      </c>
      <c r="H100" s="17"/>
      <c r="I100" s="17"/>
      <c r="J100" s="17">
        <f t="shared" si="17"/>
        <v>1161</v>
      </c>
    </row>
    <row r="101" s="1" customFormat="1" ht="17.25" customHeight="1" spans="1:10">
      <c r="A101" s="16" t="s">
        <v>108</v>
      </c>
      <c r="B101" s="17">
        <v>2</v>
      </c>
      <c r="C101" s="17">
        <f t="shared" si="18"/>
        <v>2</v>
      </c>
      <c r="D101" s="17"/>
      <c r="E101" s="17"/>
      <c r="F101" s="17"/>
      <c r="G101" s="17"/>
      <c r="H101" s="17"/>
      <c r="I101" s="17"/>
      <c r="J101" s="17">
        <f t="shared" si="17"/>
        <v>0</v>
      </c>
    </row>
    <row r="102" s="1" customFormat="1" ht="17.25" customHeight="1" spans="1:10">
      <c r="A102" s="16" t="s">
        <v>108</v>
      </c>
      <c r="B102" s="17">
        <v>1</v>
      </c>
      <c r="C102" s="17">
        <f t="shared" si="18"/>
        <v>1</v>
      </c>
      <c r="D102" s="17"/>
      <c r="E102" s="17"/>
      <c r="F102" s="17"/>
      <c r="G102" s="17"/>
      <c r="H102" s="17"/>
      <c r="I102" s="17"/>
      <c r="J102" s="17">
        <f t="shared" si="17"/>
        <v>0</v>
      </c>
    </row>
    <row r="103" s="1" customFormat="1" ht="17.25" customHeight="1" spans="1:10">
      <c r="A103" s="16" t="s">
        <v>109</v>
      </c>
      <c r="B103" s="17">
        <v>100</v>
      </c>
      <c r="C103" s="17">
        <f t="shared" si="18"/>
        <v>0</v>
      </c>
      <c r="D103" s="17">
        <v>90</v>
      </c>
      <c r="E103" s="17">
        <v>10</v>
      </c>
      <c r="F103" s="17"/>
      <c r="G103" s="17"/>
      <c r="H103" s="17"/>
      <c r="I103" s="17"/>
      <c r="J103" s="17">
        <f t="shared" si="17"/>
        <v>100</v>
      </c>
    </row>
    <row r="104" s="1" customFormat="1" ht="17.25" customHeight="1" spans="1:10">
      <c r="A104" s="16" t="s">
        <v>110</v>
      </c>
      <c r="B104" s="17">
        <v>6084</v>
      </c>
      <c r="C104" s="17">
        <f t="shared" si="18"/>
        <v>0</v>
      </c>
      <c r="D104" s="17">
        <v>2242</v>
      </c>
      <c r="E104" s="17">
        <v>2643</v>
      </c>
      <c r="F104" s="17">
        <v>960</v>
      </c>
      <c r="G104" s="17">
        <v>99</v>
      </c>
      <c r="H104" s="17">
        <v>128</v>
      </c>
      <c r="I104" s="17">
        <v>12</v>
      </c>
      <c r="J104" s="17">
        <f t="shared" si="17"/>
        <v>6084</v>
      </c>
    </row>
    <row r="105" s="1" customFormat="1" ht="17.25" customHeight="1" spans="1:10">
      <c r="A105" s="16" t="s">
        <v>110</v>
      </c>
      <c r="B105" s="17">
        <v>3183</v>
      </c>
      <c r="C105" s="17">
        <f t="shared" ref="C105:C117" si="19">B105-D105-E105-F105-G105-H105-I105</f>
        <v>0</v>
      </c>
      <c r="D105" s="17">
        <v>1178</v>
      </c>
      <c r="E105" s="17">
        <v>1319</v>
      </c>
      <c r="F105" s="17">
        <v>676</v>
      </c>
      <c r="G105" s="17"/>
      <c r="H105" s="17"/>
      <c r="I105" s="17">
        <v>10</v>
      </c>
      <c r="J105" s="17">
        <f t="shared" si="17"/>
        <v>3183</v>
      </c>
    </row>
    <row r="106" s="1" customFormat="1" ht="17.25" customHeight="1" spans="1:10">
      <c r="A106" s="21" t="s">
        <v>111</v>
      </c>
      <c r="B106" s="17">
        <v>0</v>
      </c>
      <c r="C106" s="17">
        <f t="shared" si="19"/>
        <v>-428</v>
      </c>
      <c r="D106" s="17">
        <v>141</v>
      </c>
      <c r="E106" s="17">
        <v>143</v>
      </c>
      <c r="F106" s="17">
        <v>144</v>
      </c>
      <c r="G106" s="17"/>
      <c r="H106" s="17"/>
      <c r="I106" s="17"/>
      <c r="J106" s="17">
        <f t="shared" si="17"/>
        <v>428</v>
      </c>
    </row>
    <row r="107" s="1" customFormat="1" ht="17.25" customHeight="1" spans="1:10">
      <c r="A107" s="16" t="s">
        <v>112</v>
      </c>
      <c r="B107" s="17">
        <v>4682</v>
      </c>
      <c r="C107" s="17">
        <f t="shared" si="19"/>
        <v>1420</v>
      </c>
      <c r="D107" s="17">
        <v>741</v>
      </c>
      <c r="E107" s="17">
        <v>831</v>
      </c>
      <c r="F107" s="17">
        <v>522</v>
      </c>
      <c r="G107" s="17">
        <v>543</v>
      </c>
      <c r="H107" s="17">
        <v>432</v>
      </c>
      <c r="I107" s="17">
        <v>193</v>
      </c>
      <c r="J107" s="17">
        <f t="shared" si="17"/>
        <v>3262</v>
      </c>
    </row>
    <row r="108" s="1" customFormat="1" ht="17.25" customHeight="1" spans="1:10">
      <c r="A108" s="29" t="s">
        <v>113</v>
      </c>
      <c r="B108" s="17">
        <v>-617</v>
      </c>
      <c r="C108" s="17">
        <f t="shared" si="19"/>
        <v>-425</v>
      </c>
      <c r="D108" s="17">
        <v>-91</v>
      </c>
      <c r="E108" s="17">
        <v>-53</v>
      </c>
      <c r="F108" s="17">
        <v>-81</v>
      </c>
      <c r="G108" s="17">
        <v>58</v>
      </c>
      <c r="H108" s="17">
        <v>-38</v>
      </c>
      <c r="I108" s="17">
        <v>13</v>
      </c>
      <c r="J108" s="17">
        <f t="shared" si="17"/>
        <v>-192</v>
      </c>
    </row>
    <row r="109" s="1" customFormat="1" ht="17.25" customHeight="1" spans="1:10">
      <c r="A109" s="21" t="s">
        <v>114</v>
      </c>
      <c r="B109" s="17">
        <v>617</v>
      </c>
      <c r="C109" s="17">
        <f t="shared" si="19"/>
        <v>425</v>
      </c>
      <c r="D109" s="17">
        <v>91</v>
      </c>
      <c r="E109" s="17">
        <v>53</v>
      </c>
      <c r="F109" s="17">
        <v>81</v>
      </c>
      <c r="G109" s="17">
        <v>-58</v>
      </c>
      <c r="H109" s="17">
        <v>38</v>
      </c>
      <c r="I109" s="17">
        <v>-13</v>
      </c>
      <c r="J109" s="17">
        <f t="shared" si="17"/>
        <v>192</v>
      </c>
    </row>
    <row r="110" s="1" customFormat="1" ht="17.25" customHeight="1" spans="1:10">
      <c r="A110" s="29" t="s">
        <v>115</v>
      </c>
      <c r="B110" s="17">
        <v>-592</v>
      </c>
      <c r="C110" s="17">
        <f t="shared" si="19"/>
        <v>-30</v>
      </c>
      <c r="D110" s="17">
        <v>-194</v>
      </c>
      <c r="E110" s="17">
        <v>-107</v>
      </c>
      <c r="F110" s="17">
        <v>-92</v>
      </c>
      <c r="G110" s="17">
        <v>-72</v>
      </c>
      <c r="H110" s="17">
        <v>-19</v>
      </c>
      <c r="I110" s="17">
        <v>-78</v>
      </c>
      <c r="J110" s="17">
        <f t="shared" si="17"/>
        <v>-562</v>
      </c>
    </row>
    <row r="111" s="1" customFormat="1" ht="17.25" customHeight="1" spans="1:10">
      <c r="A111" s="16" t="s">
        <v>116</v>
      </c>
      <c r="B111" s="17">
        <v>186</v>
      </c>
      <c r="C111" s="17">
        <f t="shared" si="19"/>
        <v>122</v>
      </c>
      <c r="D111" s="17">
        <v>22</v>
      </c>
      <c r="E111" s="17">
        <v>12</v>
      </c>
      <c r="F111" s="17">
        <v>7</v>
      </c>
      <c r="G111" s="17">
        <v>7</v>
      </c>
      <c r="H111" s="17">
        <v>9</v>
      </c>
      <c r="I111" s="17">
        <v>7</v>
      </c>
      <c r="J111" s="17">
        <f t="shared" si="17"/>
        <v>64</v>
      </c>
    </row>
    <row r="112" s="1" customFormat="1" ht="17.25" customHeight="1" spans="1:10">
      <c r="A112" s="29" t="s">
        <v>117</v>
      </c>
      <c r="B112" s="17">
        <v>-762</v>
      </c>
      <c r="C112" s="17">
        <f t="shared" si="19"/>
        <v>-762</v>
      </c>
      <c r="D112" s="17"/>
      <c r="E112" s="17"/>
      <c r="F112" s="17"/>
      <c r="G112" s="17"/>
      <c r="H112" s="17"/>
      <c r="I112" s="17"/>
      <c r="J112" s="17">
        <f t="shared" si="17"/>
        <v>0</v>
      </c>
    </row>
    <row r="113" s="1" customFormat="1" ht="17.25" customHeight="1" spans="1:10">
      <c r="A113" s="30" t="s">
        <v>118</v>
      </c>
      <c r="B113" s="17">
        <v>172</v>
      </c>
      <c r="C113" s="17">
        <f t="shared" si="19"/>
        <v>172</v>
      </c>
      <c r="D113" s="20"/>
      <c r="E113" s="20"/>
      <c r="F113" s="20"/>
      <c r="G113" s="20"/>
      <c r="H113" s="20"/>
      <c r="I113" s="20"/>
      <c r="J113" s="17">
        <f t="shared" si="17"/>
        <v>0</v>
      </c>
    </row>
    <row r="114" s="1" customFormat="1" ht="17.25" customHeight="1" spans="1:10">
      <c r="A114" s="31" t="s">
        <v>119</v>
      </c>
      <c r="B114" s="17">
        <v>61</v>
      </c>
      <c r="C114" s="17">
        <f t="shared" si="19"/>
        <v>24</v>
      </c>
      <c r="D114" s="32">
        <v>8</v>
      </c>
      <c r="E114" s="32">
        <v>8</v>
      </c>
      <c r="F114" s="32">
        <v>8</v>
      </c>
      <c r="G114" s="32">
        <v>8</v>
      </c>
      <c r="H114" s="32">
        <v>5</v>
      </c>
      <c r="I114" s="20"/>
      <c r="J114" s="17">
        <f t="shared" si="17"/>
        <v>37</v>
      </c>
    </row>
    <row r="115" s="1" customFormat="1" ht="17.25" customHeight="1" spans="1:10">
      <c r="A115" s="31" t="s">
        <v>120</v>
      </c>
      <c r="B115" s="17">
        <v>32</v>
      </c>
      <c r="C115" s="17">
        <f t="shared" si="19"/>
        <v>12</v>
      </c>
      <c r="D115" s="32">
        <v>4</v>
      </c>
      <c r="E115" s="32">
        <v>4</v>
      </c>
      <c r="F115" s="32">
        <v>4</v>
      </c>
      <c r="G115" s="32">
        <v>4</v>
      </c>
      <c r="H115" s="32">
        <v>4</v>
      </c>
      <c r="I115" s="20"/>
      <c r="J115" s="17">
        <f t="shared" si="17"/>
        <v>20</v>
      </c>
    </row>
    <row r="116" s="1" customFormat="1" ht="17.25" customHeight="1" spans="1:10">
      <c r="A116" s="31" t="s">
        <v>121</v>
      </c>
      <c r="B116" s="17">
        <v>11</v>
      </c>
      <c r="C116" s="17">
        <f t="shared" si="19"/>
        <v>11</v>
      </c>
      <c r="D116" s="33"/>
      <c r="E116" s="33"/>
      <c r="F116" s="33"/>
      <c r="G116" s="33"/>
      <c r="H116" s="33"/>
      <c r="I116" s="20"/>
      <c r="J116" s="17">
        <f t="shared" si="17"/>
        <v>0</v>
      </c>
    </row>
    <row r="117" s="1" customFormat="1" ht="17.25" customHeight="1" spans="1:10">
      <c r="A117" s="21" t="s">
        <v>122</v>
      </c>
      <c r="B117" s="17">
        <v>37</v>
      </c>
      <c r="C117" s="17">
        <f t="shared" si="19"/>
        <v>25</v>
      </c>
      <c r="D117" s="17">
        <v>5</v>
      </c>
      <c r="E117" s="17">
        <v>1</v>
      </c>
      <c r="F117" s="17">
        <v>1</v>
      </c>
      <c r="G117" s="17">
        <v>4</v>
      </c>
      <c r="H117" s="17">
        <v>1</v>
      </c>
      <c r="I117" s="17"/>
      <c r="J117" s="17">
        <f t="shared" si="17"/>
        <v>12</v>
      </c>
    </row>
    <row r="118" s="1" customFormat="1" ht="17.25" customHeight="1" spans="1:10">
      <c r="A118" s="21" t="s">
        <v>123</v>
      </c>
      <c r="B118" s="17">
        <f t="shared" ref="B118:I118" si="20">B119+B120+B121</f>
        <v>15896</v>
      </c>
      <c r="C118" s="17">
        <f t="shared" si="20"/>
        <v>1822</v>
      </c>
      <c r="D118" s="17">
        <f t="shared" si="20"/>
        <v>0</v>
      </c>
      <c r="E118" s="17">
        <f t="shared" si="20"/>
        <v>0</v>
      </c>
      <c r="F118" s="17">
        <f t="shared" si="20"/>
        <v>339</v>
      </c>
      <c r="G118" s="17">
        <f t="shared" si="20"/>
        <v>2115</v>
      </c>
      <c r="H118" s="17">
        <f t="shared" si="20"/>
        <v>11620</v>
      </c>
      <c r="I118" s="17">
        <f t="shared" si="20"/>
        <v>0</v>
      </c>
      <c r="J118" s="17">
        <f t="shared" si="17"/>
        <v>14074</v>
      </c>
    </row>
    <row r="119" s="1" customFormat="1" ht="17.25" customHeight="1" spans="1:10">
      <c r="A119" s="34" t="s">
        <v>124</v>
      </c>
      <c r="B119" s="17">
        <v>3535</v>
      </c>
      <c r="C119" s="17">
        <f>B119-D119-E119-F119-G119-H119-I119</f>
        <v>53</v>
      </c>
      <c r="D119" s="20"/>
      <c r="E119" s="20"/>
      <c r="F119" s="20"/>
      <c r="G119" s="20">
        <v>2115</v>
      </c>
      <c r="H119" s="20">
        <v>1367</v>
      </c>
      <c r="I119" s="20"/>
      <c r="J119" s="17">
        <f t="shared" si="17"/>
        <v>3482</v>
      </c>
    </row>
    <row r="120" s="1" customFormat="1" ht="17.25" customHeight="1" spans="1:10">
      <c r="A120" s="21" t="s">
        <v>125</v>
      </c>
      <c r="B120" s="17">
        <v>12135</v>
      </c>
      <c r="C120" s="17">
        <f>B120-D120-E120-F120-G120-H120-I120</f>
        <v>1882</v>
      </c>
      <c r="D120" s="17"/>
      <c r="E120" s="17"/>
      <c r="F120" s="17"/>
      <c r="G120" s="17"/>
      <c r="H120" s="17">
        <v>10253</v>
      </c>
      <c r="I120" s="17"/>
      <c r="J120" s="17">
        <f t="shared" si="17"/>
        <v>10253</v>
      </c>
    </row>
    <row r="121" s="1" customFormat="1" ht="17.25" customHeight="1" spans="1:10">
      <c r="A121" s="22" t="s">
        <v>126</v>
      </c>
      <c r="B121" s="17">
        <v>226</v>
      </c>
      <c r="C121" s="17">
        <v>-113</v>
      </c>
      <c r="D121" s="17"/>
      <c r="E121" s="17"/>
      <c r="F121" s="17">
        <v>339</v>
      </c>
      <c r="G121" s="17"/>
      <c r="H121" s="17"/>
      <c r="I121" s="17"/>
      <c r="J121" s="17">
        <f t="shared" si="17"/>
        <v>339</v>
      </c>
    </row>
    <row r="122" s="1" customFormat="1" ht="17.25" customHeight="1" spans="1:10">
      <c r="A122" s="16" t="s">
        <v>127</v>
      </c>
      <c r="B122" s="17">
        <v>2372</v>
      </c>
      <c r="C122" s="17">
        <f t="shared" ref="C122:C145" si="21">B122-D122-E122-F122-G122-H122-I122</f>
        <v>0</v>
      </c>
      <c r="D122" s="20">
        <v>790</v>
      </c>
      <c r="E122" s="20">
        <v>886</v>
      </c>
      <c r="F122" s="20">
        <v>696</v>
      </c>
      <c r="G122" s="20"/>
      <c r="H122" s="20"/>
      <c r="I122" s="20"/>
      <c r="J122" s="17">
        <f t="shared" si="17"/>
        <v>2372</v>
      </c>
    </row>
    <row r="123" s="1" customFormat="1" ht="17.25" customHeight="1" spans="1:10">
      <c r="A123" s="16" t="s">
        <v>128</v>
      </c>
      <c r="B123" s="17">
        <v>3227</v>
      </c>
      <c r="C123" s="17">
        <f t="shared" si="21"/>
        <v>167</v>
      </c>
      <c r="D123" s="20">
        <v>892</v>
      </c>
      <c r="E123" s="20">
        <v>888</v>
      </c>
      <c r="F123" s="20">
        <v>1267</v>
      </c>
      <c r="G123" s="20">
        <v>0</v>
      </c>
      <c r="H123" s="20">
        <v>13</v>
      </c>
      <c r="I123" s="20"/>
      <c r="J123" s="17">
        <f t="shared" si="17"/>
        <v>3060</v>
      </c>
    </row>
    <row r="124" s="1" customFormat="1" ht="17.25" customHeight="1" spans="1:10">
      <c r="A124" s="16" t="s">
        <v>129</v>
      </c>
      <c r="B124" s="17">
        <f>3728+143</f>
        <v>3871</v>
      </c>
      <c r="C124" s="17">
        <f t="shared" si="21"/>
        <v>1993</v>
      </c>
      <c r="D124" s="20">
        <v>819</v>
      </c>
      <c r="E124" s="20">
        <v>881</v>
      </c>
      <c r="F124" s="20">
        <v>58</v>
      </c>
      <c r="G124" s="20">
        <v>60</v>
      </c>
      <c r="H124" s="20">
        <v>60</v>
      </c>
      <c r="I124" s="20"/>
      <c r="J124" s="17">
        <f t="shared" si="17"/>
        <v>1878</v>
      </c>
    </row>
    <row r="125" s="1" customFormat="1" ht="17.25" customHeight="1" spans="1:10">
      <c r="A125" s="16" t="s">
        <v>130</v>
      </c>
      <c r="B125" s="17">
        <v>22127</v>
      </c>
      <c r="C125" s="17">
        <f t="shared" si="21"/>
        <v>2335</v>
      </c>
      <c r="D125" s="35">
        <v>5929</v>
      </c>
      <c r="E125" s="35">
        <v>5705</v>
      </c>
      <c r="F125" s="35">
        <v>2921</v>
      </c>
      <c r="G125" s="35">
        <v>2602</v>
      </c>
      <c r="H125" s="35">
        <v>2635</v>
      </c>
      <c r="I125" s="35">
        <v>0</v>
      </c>
      <c r="J125" s="17">
        <f t="shared" si="17"/>
        <v>19792</v>
      </c>
    </row>
    <row r="126" s="1" customFormat="1" ht="17.25" customHeight="1" spans="1:10">
      <c r="A126" s="16" t="s">
        <v>131</v>
      </c>
      <c r="B126" s="17">
        <v>70</v>
      </c>
      <c r="C126" s="17">
        <f t="shared" si="21"/>
        <v>36</v>
      </c>
      <c r="D126" s="20">
        <v>15</v>
      </c>
      <c r="E126" s="20">
        <v>15</v>
      </c>
      <c r="F126" s="20"/>
      <c r="G126" s="20">
        <v>4</v>
      </c>
      <c r="H126" s="20"/>
      <c r="I126" s="20"/>
      <c r="J126" s="17">
        <f t="shared" si="17"/>
        <v>34</v>
      </c>
    </row>
    <row r="127" s="1" customFormat="1" ht="17.25" customHeight="1" spans="1:10">
      <c r="A127" s="16" t="s">
        <v>132</v>
      </c>
      <c r="B127" s="17">
        <v>2751</v>
      </c>
      <c r="C127" s="17">
        <f t="shared" si="21"/>
        <v>1103</v>
      </c>
      <c r="D127" s="20">
        <v>286</v>
      </c>
      <c r="E127" s="20">
        <v>1222</v>
      </c>
      <c r="F127" s="20">
        <v>118</v>
      </c>
      <c r="G127" s="20">
        <v>5</v>
      </c>
      <c r="H127" s="20">
        <v>17</v>
      </c>
      <c r="I127" s="20">
        <v>0</v>
      </c>
      <c r="J127" s="17">
        <f t="shared" si="17"/>
        <v>1648</v>
      </c>
    </row>
    <row r="128" s="1" customFormat="1" ht="17.25" customHeight="1" spans="1:10">
      <c r="A128" s="16" t="s">
        <v>133</v>
      </c>
      <c r="B128" s="17">
        <v>64978</v>
      </c>
      <c r="C128" s="17">
        <f t="shared" si="21"/>
        <v>6726</v>
      </c>
      <c r="D128" s="35">
        <v>19419</v>
      </c>
      <c r="E128" s="35">
        <v>16873</v>
      </c>
      <c r="F128" s="35">
        <v>12154</v>
      </c>
      <c r="G128" s="35">
        <v>6065</v>
      </c>
      <c r="H128" s="35">
        <v>3648</v>
      </c>
      <c r="I128" s="35">
        <v>93</v>
      </c>
      <c r="J128" s="17">
        <f t="shared" si="17"/>
        <v>58252</v>
      </c>
    </row>
    <row r="129" s="1" customFormat="1" ht="17.25" customHeight="1" spans="1:10">
      <c r="A129" s="16" t="s">
        <v>134</v>
      </c>
      <c r="B129" s="17">
        <v>52433</v>
      </c>
      <c r="C129" s="17">
        <f t="shared" si="21"/>
        <v>38716</v>
      </c>
      <c r="D129" s="35">
        <v>4526</v>
      </c>
      <c r="E129" s="35">
        <v>3486</v>
      </c>
      <c r="F129" s="35">
        <v>1946</v>
      </c>
      <c r="G129" s="35">
        <v>1673</v>
      </c>
      <c r="H129" s="35">
        <v>2086</v>
      </c>
      <c r="I129" s="35">
        <v>0</v>
      </c>
      <c r="J129" s="17">
        <f t="shared" si="17"/>
        <v>13717</v>
      </c>
    </row>
    <row r="130" s="1" customFormat="1" ht="17.25" customHeight="1" spans="1:10">
      <c r="A130" s="16" t="s">
        <v>135</v>
      </c>
      <c r="B130" s="17">
        <v>7431</v>
      </c>
      <c r="C130" s="17">
        <f t="shared" si="21"/>
        <v>322</v>
      </c>
      <c r="D130" s="35">
        <v>1345</v>
      </c>
      <c r="E130" s="35">
        <v>852</v>
      </c>
      <c r="F130" s="35">
        <v>1121</v>
      </c>
      <c r="G130" s="35">
        <v>3154</v>
      </c>
      <c r="H130" s="35">
        <v>595</v>
      </c>
      <c r="I130" s="35">
        <v>42</v>
      </c>
      <c r="J130" s="17">
        <f t="shared" si="17"/>
        <v>7109</v>
      </c>
    </row>
    <row r="131" s="1" customFormat="1" ht="17.25" customHeight="1" spans="1:10">
      <c r="A131" s="16" t="s">
        <v>136</v>
      </c>
      <c r="B131" s="17">
        <v>6974</v>
      </c>
      <c r="C131" s="17">
        <f t="shared" si="21"/>
        <v>5404</v>
      </c>
      <c r="D131" s="35">
        <v>1016</v>
      </c>
      <c r="E131" s="35">
        <v>554</v>
      </c>
      <c r="F131" s="35"/>
      <c r="G131" s="20"/>
      <c r="H131" s="20"/>
      <c r="I131" s="20"/>
      <c r="J131" s="17">
        <f t="shared" si="17"/>
        <v>1570</v>
      </c>
    </row>
    <row r="132" s="1" customFormat="1" ht="17.25" customHeight="1" spans="1:10">
      <c r="A132" s="16" t="s">
        <v>137</v>
      </c>
      <c r="B132" s="17">
        <v>20634</v>
      </c>
      <c r="C132" s="17">
        <f t="shared" si="21"/>
        <v>2464</v>
      </c>
      <c r="D132" s="35">
        <v>6288</v>
      </c>
      <c r="E132" s="35">
        <v>8283</v>
      </c>
      <c r="F132" s="35">
        <v>3412</v>
      </c>
      <c r="G132" s="35">
        <v>92</v>
      </c>
      <c r="H132" s="35">
        <v>95</v>
      </c>
      <c r="I132" s="35">
        <v>0</v>
      </c>
      <c r="J132" s="17">
        <f t="shared" si="17"/>
        <v>18170</v>
      </c>
    </row>
    <row r="133" s="1" customFormat="1" ht="17.25" customHeight="1" spans="1:10">
      <c r="A133" s="16" t="s">
        <v>138</v>
      </c>
      <c r="B133" s="17"/>
      <c r="C133" s="17">
        <f t="shared" si="21"/>
        <v>0</v>
      </c>
      <c r="D133" s="20"/>
      <c r="E133" s="20"/>
      <c r="F133" s="20"/>
      <c r="G133" s="20"/>
      <c r="H133" s="20"/>
      <c r="I133" s="20"/>
      <c r="J133" s="17">
        <f t="shared" si="17"/>
        <v>0</v>
      </c>
    </row>
    <row r="134" s="1" customFormat="1" ht="17.25" customHeight="1" spans="1:10">
      <c r="A134" s="16" t="s">
        <v>139</v>
      </c>
      <c r="B134" s="17">
        <v>10350</v>
      </c>
      <c r="C134" s="17">
        <f t="shared" si="21"/>
        <v>262</v>
      </c>
      <c r="D134" s="35">
        <v>4938</v>
      </c>
      <c r="E134" s="35">
        <v>4299</v>
      </c>
      <c r="F134" s="35">
        <v>791</v>
      </c>
      <c r="G134" s="20">
        <v>38</v>
      </c>
      <c r="H134" s="20">
        <v>22</v>
      </c>
      <c r="I134" s="20"/>
      <c r="J134" s="17">
        <f t="shared" si="17"/>
        <v>10088</v>
      </c>
    </row>
    <row r="135" s="1" customFormat="1" ht="17.25" customHeight="1" spans="1:10">
      <c r="A135" s="16" t="s">
        <v>140</v>
      </c>
      <c r="B135" s="17">
        <f>38+905</f>
        <v>943</v>
      </c>
      <c r="C135" s="17">
        <f t="shared" si="21"/>
        <v>38</v>
      </c>
      <c r="D135" s="20">
        <v>224</v>
      </c>
      <c r="E135" s="20">
        <v>171</v>
      </c>
      <c r="F135" s="20">
        <v>259</v>
      </c>
      <c r="G135" s="20">
        <v>42</v>
      </c>
      <c r="H135" s="20">
        <v>89</v>
      </c>
      <c r="I135" s="20">
        <v>120</v>
      </c>
      <c r="J135" s="17">
        <f t="shared" si="17"/>
        <v>905</v>
      </c>
    </row>
    <row r="136" s="1" customFormat="1" ht="17.25" customHeight="1" spans="1:10">
      <c r="A136" s="18" t="s">
        <v>141</v>
      </c>
      <c r="B136" s="17">
        <v>36786</v>
      </c>
      <c r="C136" s="17">
        <f t="shared" si="21"/>
        <v>31666</v>
      </c>
      <c r="D136" s="35">
        <v>2612</v>
      </c>
      <c r="E136" s="35">
        <v>1229</v>
      </c>
      <c r="F136" s="35">
        <v>875</v>
      </c>
      <c r="G136" s="35">
        <v>303</v>
      </c>
      <c r="H136" s="35">
        <v>101</v>
      </c>
      <c r="I136" s="35"/>
      <c r="J136" s="17">
        <f t="shared" si="17"/>
        <v>5120</v>
      </c>
    </row>
    <row r="137" s="1" customFormat="1" ht="17.25" customHeight="1" spans="1:10">
      <c r="A137" s="36"/>
      <c r="B137" s="36"/>
      <c r="C137" s="17">
        <f t="shared" si="21"/>
        <v>0</v>
      </c>
      <c r="D137" s="36"/>
      <c r="E137" s="36"/>
      <c r="F137" s="36"/>
      <c r="G137" s="36"/>
      <c r="H137" s="36"/>
      <c r="I137" s="36"/>
      <c r="J137" s="36"/>
    </row>
    <row r="138" s="2" customFormat="1" ht="17.25" customHeight="1" spans="1:10">
      <c r="A138" s="37" t="s">
        <v>142</v>
      </c>
      <c r="B138" s="17">
        <f t="shared" ref="B138:I138" si="22">B139+B140</f>
        <v>0</v>
      </c>
      <c r="C138" s="17">
        <f t="shared" si="21"/>
        <v>0</v>
      </c>
      <c r="D138" s="17">
        <f t="shared" si="22"/>
        <v>0</v>
      </c>
      <c r="E138" s="17">
        <f t="shared" si="22"/>
        <v>0</v>
      </c>
      <c r="F138" s="17">
        <f t="shared" si="22"/>
        <v>0</v>
      </c>
      <c r="G138" s="17">
        <f t="shared" si="22"/>
        <v>0</v>
      </c>
      <c r="H138" s="17">
        <f t="shared" si="22"/>
        <v>0</v>
      </c>
      <c r="I138" s="17">
        <f t="shared" si="22"/>
        <v>0</v>
      </c>
      <c r="J138" s="17">
        <f t="shared" ref="J138:J158" si="23">D138+E138+F138+G138+H138+I138</f>
        <v>0</v>
      </c>
    </row>
    <row r="139" s="1" customFormat="1" ht="17.25" customHeight="1" spans="1:10">
      <c r="A139" s="18" t="s">
        <v>143</v>
      </c>
      <c r="B139" s="17"/>
      <c r="C139" s="17">
        <f t="shared" si="21"/>
        <v>0</v>
      </c>
      <c r="D139" s="17"/>
      <c r="E139" s="17"/>
      <c r="F139" s="17"/>
      <c r="G139" s="17"/>
      <c r="H139" s="17"/>
      <c r="I139" s="17"/>
      <c r="J139" s="17"/>
    </row>
    <row r="140" s="1" customFormat="1" ht="17.25" customHeight="1" spans="1:10">
      <c r="A140" s="18" t="s">
        <v>144</v>
      </c>
      <c r="B140" s="17"/>
      <c r="C140" s="17">
        <f t="shared" si="21"/>
        <v>0</v>
      </c>
      <c r="D140" s="17"/>
      <c r="E140" s="17"/>
      <c r="F140" s="17"/>
      <c r="G140" s="17"/>
      <c r="H140" s="17"/>
      <c r="I140" s="17"/>
      <c r="J140" s="17"/>
    </row>
    <row r="141" s="1" customFormat="1" ht="17.25" customHeight="1" spans="1:10">
      <c r="A141" s="16" t="s">
        <v>145</v>
      </c>
      <c r="B141" s="17">
        <f>SUM(C141:I141)</f>
        <v>0</v>
      </c>
      <c r="C141" s="17"/>
      <c r="D141" s="17"/>
      <c r="E141" s="17"/>
      <c r="F141" s="17"/>
      <c r="G141" s="17"/>
      <c r="H141" s="17"/>
      <c r="I141" s="17"/>
      <c r="J141" s="17">
        <f t="shared" si="23"/>
        <v>0</v>
      </c>
    </row>
    <row r="142" s="1" customFormat="1" ht="17.25" customHeight="1" spans="1:10">
      <c r="A142" s="38" t="s">
        <v>146</v>
      </c>
      <c r="B142" s="39">
        <f>SUM(C142:I142)</f>
        <v>181442</v>
      </c>
      <c r="C142" s="17"/>
      <c r="D142" s="39"/>
      <c r="E142" s="39">
        <v>96442</v>
      </c>
      <c r="F142" s="39">
        <v>85000</v>
      </c>
      <c r="G142" s="39"/>
      <c r="H142" s="39"/>
      <c r="I142" s="39"/>
      <c r="J142" s="39">
        <f t="shared" si="23"/>
        <v>181442</v>
      </c>
    </row>
    <row r="143" s="3" customFormat="1" ht="17.25" customHeight="1" spans="1:10">
      <c r="A143" s="16"/>
      <c r="B143" s="17">
        <f>SUM(C143:I143)</f>
        <v>0</v>
      </c>
      <c r="C143" s="17"/>
      <c r="D143" s="17"/>
      <c r="E143" s="17"/>
      <c r="F143" s="17"/>
      <c r="G143" s="17"/>
      <c r="H143" s="17"/>
      <c r="I143" s="17"/>
      <c r="J143" s="17">
        <f t="shared" si="23"/>
        <v>0</v>
      </c>
    </row>
    <row r="144" s="1" customFormat="1" ht="17.25" customHeight="1" spans="1:10">
      <c r="A144" s="16" t="s">
        <v>147</v>
      </c>
      <c r="B144" s="17">
        <v>34675</v>
      </c>
      <c r="C144" s="17">
        <f t="shared" si="21"/>
        <v>32626</v>
      </c>
      <c r="D144" s="17">
        <v>44</v>
      </c>
      <c r="E144" s="17">
        <v>559</v>
      </c>
      <c r="F144" s="17">
        <v>900</v>
      </c>
      <c r="G144" s="40"/>
      <c r="H144" s="17">
        <v>313</v>
      </c>
      <c r="I144" s="17">
        <v>233</v>
      </c>
      <c r="J144" s="17">
        <f t="shared" si="23"/>
        <v>2049</v>
      </c>
    </row>
    <row r="145" s="1" customFormat="1" ht="17.25" customHeight="1" spans="1:10">
      <c r="A145" s="16"/>
      <c r="B145" s="17"/>
      <c r="C145" s="17">
        <f t="shared" si="21"/>
        <v>0</v>
      </c>
      <c r="D145" s="17"/>
      <c r="E145" s="17"/>
      <c r="F145" s="17"/>
      <c r="G145" s="17"/>
      <c r="H145" s="17"/>
      <c r="I145" s="17"/>
      <c r="J145" s="17">
        <f t="shared" si="23"/>
        <v>0</v>
      </c>
    </row>
    <row r="146" s="1" customFormat="1" ht="17.25" customHeight="1" spans="1:10">
      <c r="A146" s="16" t="s">
        <v>148</v>
      </c>
      <c r="B146" s="17">
        <f>C146+D146+E146+F146+G146+H146+I146</f>
        <v>13575</v>
      </c>
      <c r="C146" s="17">
        <v>6030</v>
      </c>
      <c r="D146" s="17">
        <v>66</v>
      </c>
      <c r="E146" s="17">
        <v>2</v>
      </c>
      <c r="F146" s="17">
        <v>5908</v>
      </c>
      <c r="G146" s="17">
        <v>834</v>
      </c>
      <c r="H146" s="17">
        <v>332</v>
      </c>
      <c r="I146" s="17">
        <v>403</v>
      </c>
      <c r="J146" s="17">
        <f t="shared" si="23"/>
        <v>7545</v>
      </c>
    </row>
    <row r="147" s="1" customFormat="1" ht="17.25" customHeight="1" spans="1:10">
      <c r="A147" s="16"/>
      <c r="B147" s="17"/>
      <c r="C147" s="17"/>
      <c r="D147" s="17"/>
      <c r="E147" s="17"/>
      <c r="F147" s="17"/>
      <c r="G147" s="17"/>
      <c r="H147" s="17"/>
      <c r="I147" s="17"/>
      <c r="J147" s="17">
        <f t="shared" si="23"/>
        <v>0</v>
      </c>
    </row>
    <row r="148" s="1" customFormat="1" ht="17.25" customHeight="1" spans="1:10">
      <c r="A148" s="16" t="s">
        <v>149</v>
      </c>
      <c r="B148" s="17">
        <f>SUM(C148:I148)</f>
        <v>0</v>
      </c>
      <c r="C148" s="17">
        <f t="shared" ref="C148:I148" si="24">SUM(C149:C151)</f>
        <v>0</v>
      </c>
      <c r="D148" s="17">
        <f t="shared" si="24"/>
        <v>0</v>
      </c>
      <c r="E148" s="17">
        <f t="shared" si="24"/>
        <v>0</v>
      </c>
      <c r="F148" s="17">
        <f t="shared" si="24"/>
        <v>0</v>
      </c>
      <c r="G148" s="17">
        <f t="shared" si="24"/>
        <v>0</v>
      </c>
      <c r="H148" s="17">
        <f t="shared" si="24"/>
        <v>0</v>
      </c>
      <c r="I148" s="17">
        <f t="shared" si="24"/>
        <v>0</v>
      </c>
      <c r="J148" s="17">
        <f t="shared" si="23"/>
        <v>0</v>
      </c>
    </row>
    <row r="149" s="1" customFormat="1" ht="17.25" customHeight="1" spans="1:10">
      <c r="A149" s="18" t="s">
        <v>150</v>
      </c>
      <c r="B149" s="17">
        <f>SUM(C149:I149)</f>
        <v>0</v>
      </c>
      <c r="C149" s="17"/>
      <c r="D149" s="17"/>
      <c r="E149" s="17"/>
      <c r="F149" s="17"/>
      <c r="G149" s="17"/>
      <c r="H149" s="17"/>
      <c r="I149" s="17"/>
      <c r="J149" s="17">
        <f t="shared" si="23"/>
        <v>0</v>
      </c>
    </row>
    <row r="150" s="1" customFormat="1" ht="17.25" customHeight="1" spans="1:10">
      <c r="A150" s="18" t="s">
        <v>151</v>
      </c>
      <c r="B150" s="17">
        <f>SUM(C150:I150)</f>
        <v>0</v>
      </c>
      <c r="C150" s="17"/>
      <c r="D150" s="17"/>
      <c r="E150" s="17"/>
      <c r="F150" s="17"/>
      <c r="G150" s="17"/>
      <c r="H150" s="17"/>
      <c r="I150" s="17"/>
      <c r="J150" s="17">
        <f t="shared" si="23"/>
        <v>0</v>
      </c>
    </row>
    <row r="151" s="1" customFormat="1" ht="17.25" customHeight="1" spans="1:10">
      <c r="A151" s="18" t="s">
        <v>152</v>
      </c>
      <c r="B151" s="17">
        <f>SUM(C151:I151)</f>
        <v>0</v>
      </c>
      <c r="C151" s="17"/>
      <c r="D151" s="17"/>
      <c r="E151" s="17"/>
      <c r="F151" s="17"/>
      <c r="G151" s="17"/>
      <c r="H151" s="17"/>
      <c r="I151" s="17"/>
      <c r="J151" s="17">
        <f t="shared" si="23"/>
        <v>0</v>
      </c>
    </row>
    <row r="152" s="1" customFormat="1" ht="17.25" customHeight="1" spans="1:10">
      <c r="A152" s="16"/>
      <c r="B152" s="17">
        <f>SUM(C152:I152)</f>
        <v>0</v>
      </c>
      <c r="C152" s="17">
        <v>0</v>
      </c>
      <c r="D152" s="17"/>
      <c r="E152" s="17"/>
      <c r="F152" s="17"/>
      <c r="G152" s="17"/>
      <c r="H152" s="17"/>
      <c r="I152" s="17"/>
      <c r="J152" s="17">
        <f t="shared" si="23"/>
        <v>0</v>
      </c>
    </row>
    <row r="153" s="1" customFormat="1" ht="17.25" customHeight="1" spans="1:10">
      <c r="A153" s="14" t="s">
        <v>153</v>
      </c>
      <c r="B153" s="17">
        <f>B154+B155</f>
        <v>1351650</v>
      </c>
      <c r="C153" s="17">
        <f t="shared" ref="C153:I153" si="25">C154+C155+C169+C172+C173</f>
        <v>443820</v>
      </c>
      <c r="D153" s="17">
        <f t="shared" si="25"/>
        <v>6139</v>
      </c>
      <c r="E153" s="17">
        <f t="shared" si="25"/>
        <v>4758</v>
      </c>
      <c r="F153" s="17">
        <f t="shared" si="25"/>
        <v>5797</v>
      </c>
      <c r="G153" s="17">
        <f t="shared" si="25"/>
        <v>2358</v>
      </c>
      <c r="H153" s="17">
        <f t="shared" si="25"/>
        <v>580</v>
      </c>
      <c r="I153" s="17">
        <f t="shared" si="25"/>
        <v>607</v>
      </c>
      <c r="J153" s="17">
        <f t="shared" si="23"/>
        <v>20239</v>
      </c>
    </row>
    <row r="154" s="1" customFormat="1" ht="17.25" customHeight="1" spans="1:10">
      <c r="A154" s="16" t="s">
        <v>154</v>
      </c>
      <c r="B154" s="17">
        <f>1326616-1149-62</f>
        <v>1325405</v>
      </c>
      <c r="C154" s="17">
        <v>437479</v>
      </c>
      <c r="D154" s="17"/>
      <c r="E154" s="17"/>
      <c r="F154" s="17"/>
      <c r="G154" s="17"/>
      <c r="H154" s="17"/>
      <c r="I154" s="17"/>
      <c r="J154" s="17">
        <f t="shared" si="23"/>
        <v>0</v>
      </c>
    </row>
    <row r="155" s="1" customFormat="1" ht="17.25" customHeight="1" spans="1:10">
      <c r="A155" s="16" t="s">
        <v>155</v>
      </c>
      <c r="B155" s="17">
        <f t="shared" ref="B155:I155" si="26">B156+B157</f>
        <v>26245</v>
      </c>
      <c r="C155" s="17">
        <f t="shared" si="26"/>
        <v>6006</v>
      </c>
      <c r="D155" s="17">
        <f t="shared" si="26"/>
        <v>6139</v>
      </c>
      <c r="E155" s="17">
        <f t="shared" si="26"/>
        <v>4758</v>
      </c>
      <c r="F155" s="17">
        <f t="shared" si="26"/>
        <v>5797</v>
      </c>
      <c r="G155" s="17">
        <f t="shared" si="26"/>
        <v>2358</v>
      </c>
      <c r="H155" s="17">
        <f t="shared" si="26"/>
        <v>580</v>
      </c>
      <c r="I155" s="17">
        <f t="shared" si="26"/>
        <v>607</v>
      </c>
      <c r="J155" s="17">
        <f t="shared" si="23"/>
        <v>20239</v>
      </c>
    </row>
    <row r="156" s="1" customFormat="1" ht="17.25" customHeight="1" spans="1:10">
      <c r="A156" s="18" t="s">
        <v>156</v>
      </c>
      <c r="B156" s="17">
        <v>17180</v>
      </c>
      <c r="C156" s="17">
        <f>B156-J156</f>
        <v>-29</v>
      </c>
      <c r="D156" s="17">
        <v>5138</v>
      </c>
      <c r="E156" s="17">
        <v>3808</v>
      </c>
      <c r="F156" s="17">
        <v>5478</v>
      </c>
      <c r="G156" s="17">
        <v>2273</v>
      </c>
      <c r="H156" s="17">
        <v>370</v>
      </c>
      <c r="I156" s="17">
        <v>142</v>
      </c>
      <c r="J156" s="17">
        <f t="shared" si="23"/>
        <v>17209</v>
      </c>
    </row>
    <row r="157" s="1" customFormat="1" ht="17.25" customHeight="1" spans="1:10">
      <c r="A157" s="18" t="s">
        <v>157</v>
      </c>
      <c r="B157" s="17">
        <f>SUM(B158:B168)</f>
        <v>9065</v>
      </c>
      <c r="C157" s="17">
        <f t="shared" ref="C157:I157" si="27">SUM(C158:C168)</f>
        <v>6035</v>
      </c>
      <c r="D157" s="17">
        <f t="shared" si="27"/>
        <v>1001</v>
      </c>
      <c r="E157" s="17">
        <f t="shared" si="27"/>
        <v>950</v>
      </c>
      <c r="F157" s="17">
        <f t="shared" si="27"/>
        <v>319</v>
      </c>
      <c r="G157" s="17">
        <f t="shared" si="27"/>
        <v>85</v>
      </c>
      <c r="H157" s="17">
        <f t="shared" si="27"/>
        <v>210</v>
      </c>
      <c r="I157" s="17">
        <f t="shared" si="27"/>
        <v>465</v>
      </c>
      <c r="J157" s="17">
        <f t="shared" si="23"/>
        <v>3030</v>
      </c>
    </row>
    <row r="158" s="1" customFormat="1" ht="17.25" customHeight="1" spans="1:10">
      <c r="A158" s="18" t="s">
        <v>158</v>
      </c>
      <c r="B158" s="17"/>
      <c r="C158" s="17"/>
      <c r="D158" s="17"/>
      <c r="E158" s="17"/>
      <c r="F158" s="17"/>
      <c r="G158" s="17"/>
      <c r="H158" s="17"/>
      <c r="I158" s="17"/>
      <c r="J158" s="17">
        <f t="shared" si="23"/>
        <v>0</v>
      </c>
    </row>
    <row r="159" s="1" customFormat="1" ht="17.25" customHeight="1" spans="1:10">
      <c r="A159" s="18" t="s">
        <v>159</v>
      </c>
      <c r="B159" s="17">
        <v>1367</v>
      </c>
      <c r="C159" s="17">
        <f t="shared" ref="C159:C165" si="28">B159-J159</f>
        <v>0</v>
      </c>
      <c r="D159" s="17">
        <v>708</v>
      </c>
      <c r="E159" s="17">
        <v>232</v>
      </c>
      <c r="F159" s="17">
        <v>-75</v>
      </c>
      <c r="G159" s="17">
        <v>-5</v>
      </c>
      <c r="H159" s="17">
        <v>42</v>
      </c>
      <c r="I159" s="17">
        <v>465</v>
      </c>
      <c r="J159" s="17">
        <f t="shared" ref="J159:J180" si="29">D159+E159+F159+G159+H159+I159</f>
        <v>1367</v>
      </c>
    </row>
    <row r="160" s="1" customFormat="1" ht="17.25" customHeight="1" spans="1:10">
      <c r="A160" s="29" t="s">
        <v>160</v>
      </c>
      <c r="B160" s="17">
        <v>489</v>
      </c>
      <c r="C160" s="17">
        <f t="shared" si="28"/>
        <v>245</v>
      </c>
      <c r="D160" s="17">
        <v>77</v>
      </c>
      <c r="E160" s="17">
        <v>72</v>
      </c>
      <c r="F160" s="17">
        <v>51</v>
      </c>
      <c r="G160" s="17">
        <v>19</v>
      </c>
      <c r="H160" s="17">
        <v>25</v>
      </c>
      <c r="I160" s="17"/>
      <c r="J160" s="17">
        <f t="shared" si="29"/>
        <v>244</v>
      </c>
    </row>
    <row r="161" s="1" customFormat="1" ht="17.25" customHeight="1" spans="1:10">
      <c r="A161" s="29" t="s">
        <v>161</v>
      </c>
      <c r="B161" s="17">
        <v>313</v>
      </c>
      <c r="C161" s="17">
        <f t="shared" si="28"/>
        <v>0</v>
      </c>
      <c r="D161" s="17">
        <v>76</v>
      </c>
      <c r="E161" s="17">
        <v>72</v>
      </c>
      <c r="F161" s="17">
        <v>54</v>
      </c>
      <c r="G161" s="17">
        <v>51</v>
      </c>
      <c r="H161" s="17">
        <v>60</v>
      </c>
      <c r="I161" s="17"/>
      <c r="J161" s="17">
        <f t="shared" si="29"/>
        <v>313</v>
      </c>
    </row>
    <row r="162" s="1" customFormat="1" ht="17.25" customHeight="1" spans="1:10">
      <c r="A162" s="29" t="s">
        <v>162</v>
      </c>
      <c r="B162" s="17">
        <v>35</v>
      </c>
      <c r="C162" s="17">
        <f t="shared" si="28"/>
        <v>3</v>
      </c>
      <c r="D162" s="17">
        <v>5</v>
      </c>
      <c r="E162" s="17"/>
      <c r="F162" s="17">
        <v>21</v>
      </c>
      <c r="G162" s="17">
        <v>6</v>
      </c>
      <c r="H162" s="17"/>
      <c r="I162" s="17"/>
      <c r="J162" s="17">
        <f t="shared" si="29"/>
        <v>32</v>
      </c>
    </row>
    <row r="163" s="1" customFormat="1" ht="17.25" customHeight="1" spans="1:10">
      <c r="A163" s="29" t="s">
        <v>163</v>
      </c>
      <c r="B163" s="17">
        <v>19</v>
      </c>
      <c r="C163" s="17">
        <f t="shared" si="28"/>
        <v>19</v>
      </c>
      <c r="D163" s="17"/>
      <c r="E163" s="17"/>
      <c r="F163" s="17"/>
      <c r="G163" s="17"/>
      <c r="H163" s="17"/>
      <c r="I163" s="17"/>
      <c r="J163" s="17">
        <f t="shared" si="29"/>
        <v>0</v>
      </c>
    </row>
    <row r="164" s="1" customFormat="1" ht="17.25" customHeight="1" spans="1:10">
      <c r="A164" s="29" t="s">
        <v>164</v>
      </c>
      <c r="B164" s="17">
        <v>62</v>
      </c>
      <c r="C164" s="17">
        <f t="shared" si="28"/>
        <v>-22</v>
      </c>
      <c r="D164" s="17">
        <v>18</v>
      </c>
      <c r="E164" s="17">
        <v>22</v>
      </c>
      <c r="F164" s="17">
        <v>16</v>
      </c>
      <c r="G164" s="17">
        <v>14</v>
      </c>
      <c r="H164" s="17">
        <v>14</v>
      </c>
      <c r="I164" s="17"/>
      <c r="J164" s="17">
        <f t="shared" si="29"/>
        <v>84</v>
      </c>
    </row>
    <row r="165" s="1" customFormat="1" ht="17.25" customHeight="1" spans="1:10">
      <c r="A165" s="29" t="s">
        <v>165</v>
      </c>
      <c r="B165" s="17">
        <v>6780</v>
      </c>
      <c r="C165" s="17">
        <f t="shared" si="28"/>
        <v>5790</v>
      </c>
      <c r="D165" s="17">
        <v>117</v>
      </c>
      <c r="E165" s="17">
        <v>552</v>
      </c>
      <c r="F165" s="17">
        <v>252</v>
      </c>
      <c r="G165" s="17"/>
      <c r="H165" s="17">
        <v>69</v>
      </c>
      <c r="I165" s="17"/>
      <c r="J165" s="17">
        <f t="shared" si="29"/>
        <v>990</v>
      </c>
    </row>
    <row r="166" s="1" customFormat="1" ht="17.25" customHeight="1" spans="1:10">
      <c r="A166" s="29" t="s">
        <v>166</v>
      </c>
      <c r="B166" s="17"/>
      <c r="C166" s="17">
        <f>B166-D166-E166-F166-G166-H166-I166</f>
        <v>0</v>
      </c>
      <c r="D166" s="17"/>
      <c r="E166" s="17"/>
      <c r="F166" s="17"/>
      <c r="G166" s="17"/>
      <c r="H166" s="17"/>
      <c r="I166" s="17"/>
      <c r="J166" s="17">
        <f t="shared" si="29"/>
        <v>0</v>
      </c>
    </row>
    <row r="167" s="1" customFormat="1" ht="17.25" customHeight="1" spans="1:10">
      <c r="A167" s="29" t="s">
        <v>167</v>
      </c>
      <c r="B167" s="17"/>
      <c r="C167" s="17">
        <f>B167-D167-E167-F167-G167-H167-I167</f>
        <v>0</v>
      </c>
      <c r="D167" s="17"/>
      <c r="E167" s="17"/>
      <c r="F167" s="17"/>
      <c r="G167" s="17"/>
      <c r="H167" s="17"/>
      <c r="I167" s="17"/>
      <c r="J167" s="17">
        <f t="shared" si="29"/>
        <v>0</v>
      </c>
    </row>
    <row r="168" s="1" customFormat="1" ht="17.25" customHeight="1" spans="1:10">
      <c r="A168" s="29" t="s">
        <v>168</v>
      </c>
      <c r="B168" s="17"/>
      <c r="C168" s="17"/>
      <c r="D168" s="17"/>
      <c r="E168" s="17"/>
      <c r="F168" s="17"/>
      <c r="G168" s="17"/>
      <c r="H168" s="17"/>
      <c r="I168" s="17"/>
      <c r="J168" s="17">
        <f t="shared" si="29"/>
        <v>0</v>
      </c>
    </row>
    <row r="169" s="1" customFormat="1" ht="17.25" customHeight="1" spans="1:10">
      <c r="A169" s="16" t="s">
        <v>169</v>
      </c>
      <c r="B169" s="17">
        <f>B170+B171</f>
        <v>181777</v>
      </c>
      <c r="C169" s="17">
        <f t="shared" ref="C169:J169" si="30">C170+C171</f>
        <v>335</v>
      </c>
      <c r="D169" s="17">
        <f t="shared" si="30"/>
        <v>0</v>
      </c>
      <c r="E169" s="17">
        <f t="shared" si="30"/>
        <v>0</v>
      </c>
      <c r="F169" s="17">
        <f t="shared" si="30"/>
        <v>0</v>
      </c>
      <c r="G169" s="17">
        <f t="shared" si="30"/>
        <v>0</v>
      </c>
      <c r="H169" s="17">
        <f t="shared" si="30"/>
        <v>0</v>
      </c>
      <c r="I169" s="17">
        <f t="shared" si="30"/>
        <v>0</v>
      </c>
      <c r="J169" s="17">
        <f t="shared" si="30"/>
        <v>0</v>
      </c>
    </row>
    <row r="170" s="1" customFormat="1" ht="17.25" customHeight="1" spans="1:10">
      <c r="A170" s="16" t="s">
        <v>170</v>
      </c>
      <c r="B170" s="17">
        <v>335</v>
      </c>
      <c r="C170" s="17">
        <v>335</v>
      </c>
      <c r="D170" s="17"/>
      <c r="E170" s="17"/>
      <c r="F170" s="17"/>
      <c r="G170" s="17"/>
      <c r="H170" s="17"/>
      <c r="I170" s="17"/>
      <c r="J170" s="17">
        <f t="shared" si="29"/>
        <v>0</v>
      </c>
    </row>
    <row r="171" s="1" customFormat="1" ht="17.25" customHeight="1" spans="1:10">
      <c r="A171" s="16" t="s">
        <v>171</v>
      </c>
      <c r="B171" s="17">
        <v>181442</v>
      </c>
      <c r="C171" s="17"/>
      <c r="D171" s="17"/>
      <c r="E171" s="17"/>
      <c r="F171" s="17"/>
      <c r="G171" s="17"/>
      <c r="H171" s="17"/>
      <c r="I171" s="17"/>
      <c r="J171" s="17">
        <f t="shared" si="29"/>
        <v>0</v>
      </c>
    </row>
    <row r="172" s="1" customFormat="1" ht="17.25" customHeight="1" spans="1:10">
      <c r="A172" s="16" t="s">
        <v>172</v>
      </c>
      <c r="B172" s="17"/>
      <c r="C172" s="17">
        <f t="shared" ref="C172:C173" si="31">B172-J172</f>
        <v>0</v>
      </c>
      <c r="D172" s="17"/>
      <c r="E172" s="17"/>
      <c r="F172" s="17"/>
      <c r="G172" s="17"/>
      <c r="H172" s="17"/>
      <c r="I172" s="17"/>
      <c r="J172" s="17">
        <f t="shared" si="29"/>
        <v>0</v>
      </c>
    </row>
    <row r="173" s="1" customFormat="1" ht="17.25" customHeight="1" spans="1:10">
      <c r="A173" s="16" t="s">
        <v>173</v>
      </c>
      <c r="B173" s="17"/>
      <c r="C173" s="17">
        <f t="shared" si="31"/>
        <v>0</v>
      </c>
      <c r="D173" s="17"/>
      <c r="E173" s="17"/>
      <c r="F173" s="17"/>
      <c r="G173" s="17"/>
      <c r="H173" s="17"/>
      <c r="I173" s="17"/>
      <c r="J173" s="17">
        <f t="shared" si="29"/>
        <v>0</v>
      </c>
    </row>
    <row r="174" s="1" customFormat="1" ht="17.25" customHeight="1" spans="1:10">
      <c r="A174" s="16"/>
      <c r="B174" s="17"/>
      <c r="C174" s="17"/>
      <c r="D174" s="17"/>
      <c r="E174" s="17"/>
      <c r="F174" s="17"/>
      <c r="G174" s="17"/>
      <c r="H174" s="17"/>
      <c r="I174" s="17"/>
      <c r="J174" s="17">
        <f t="shared" si="29"/>
        <v>0</v>
      </c>
    </row>
    <row r="175" s="1" customFormat="1" ht="17.25" customHeight="1" spans="1:10">
      <c r="A175" s="16" t="s">
        <v>174</v>
      </c>
      <c r="B175" s="17">
        <f>B4-B153</f>
        <v>0</v>
      </c>
      <c r="C175" s="17">
        <f>C4-C153</f>
        <v>0</v>
      </c>
      <c r="D175" s="17"/>
      <c r="E175" s="17"/>
      <c r="F175" s="17"/>
      <c r="G175" s="17"/>
      <c r="H175" s="17"/>
      <c r="I175" s="17"/>
      <c r="J175" s="17">
        <f t="shared" si="29"/>
        <v>0</v>
      </c>
    </row>
    <row r="176" s="1" customFormat="1" ht="17.25" customHeight="1" spans="1:10">
      <c r="A176" s="18" t="s">
        <v>175</v>
      </c>
      <c r="B176" s="17"/>
      <c r="C176" s="17"/>
      <c r="D176" s="17"/>
      <c r="E176" s="17"/>
      <c r="F176" s="17"/>
      <c r="G176" s="17"/>
      <c r="H176" s="17"/>
      <c r="I176" s="17"/>
      <c r="J176" s="17">
        <f t="shared" si="29"/>
        <v>0</v>
      </c>
    </row>
    <row r="177" s="1" customFormat="1" ht="17.25" customHeight="1" spans="1:10">
      <c r="A177" s="16" t="s">
        <v>176</v>
      </c>
      <c r="B177" s="17">
        <f>SUM(C177:I177)</f>
        <v>0</v>
      </c>
      <c r="C177" s="17"/>
      <c r="D177" s="17"/>
      <c r="E177" s="17"/>
      <c r="F177" s="17"/>
      <c r="G177" s="40"/>
      <c r="H177" s="17"/>
      <c r="I177" s="17"/>
      <c r="J177" s="17">
        <f t="shared" si="29"/>
        <v>0</v>
      </c>
    </row>
    <row r="178" s="1" customFormat="1" ht="17.25" customHeight="1" spans="1:10">
      <c r="A178" s="18" t="s">
        <v>175</v>
      </c>
      <c r="B178" s="17">
        <f>SUM(C178:I178)</f>
        <v>0</v>
      </c>
      <c r="C178" s="17"/>
      <c r="D178" s="17"/>
      <c r="E178" s="17"/>
      <c r="F178" s="17"/>
      <c r="G178" s="17"/>
      <c r="H178" s="17"/>
      <c r="I178" s="17"/>
      <c r="J178" s="17">
        <f t="shared" si="29"/>
        <v>0</v>
      </c>
    </row>
    <row r="179" s="1" customFormat="1" ht="17.25" customHeight="1" spans="1:10">
      <c r="A179" s="16" t="s">
        <v>177</v>
      </c>
      <c r="B179" s="17"/>
      <c r="C179" s="17">
        <f>+C175-C177</f>
        <v>0</v>
      </c>
      <c r="D179" s="17">
        <f>+D175-D177</f>
        <v>0</v>
      </c>
      <c r="E179" s="17">
        <f>+E175-E177</f>
        <v>0</v>
      </c>
      <c r="F179" s="17"/>
      <c r="G179" s="17">
        <f>+G175-G177</f>
        <v>0</v>
      </c>
      <c r="H179" s="17">
        <f>+H175-H177</f>
        <v>0</v>
      </c>
      <c r="I179" s="17">
        <f>+I175-I177</f>
        <v>0</v>
      </c>
      <c r="J179" s="17">
        <f t="shared" si="29"/>
        <v>0</v>
      </c>
    </row>
    <row r="180" s="1" customFormat="1" ht="17.25" customHeight="1" spans="1:10">
      <c r="A180" s="18" t="s">
        <v>175</v>
      </c>
      <c r="B180" s="17">
        <f>SUM(C180:I180)</f>
        <v>0</v>
      </c>
      <c r="C180" s="17"/>
      <c r="D180" s="17"/>
      <c r="E180" s="17">
        <v>0</v>
      </c>
      <c r="F180" s="17"/>
      <c r="G180" s="17">
        <v>0</v>
      </c>
      <c r="H180" s="17">
        <v>0</v>
      </c>
      <c r="I180" s="17"/>
      <c r="J180" s="17">
        <f t="shared" si="29"/>
        <v>0</v>
      </c>
    </row>
    <row r="181" s="1" customFormat="1" ht="17.25" customHeight="1" spans="1:10">
      <c r="A181" s="18"/>
      <c r="B181" s="17"/>
      <c r="C181" s="17"/>
      <c r="D181" s="17"/>
      <c r="E181" s="17"/>
      <c r="F181" s="17"/>
      <c r="G181" s="17"/>
      <c r="H181" s="17"/>
      <c r="I181" s="17"/>
      <c r="J181" s="17"/>
    </row>
    <row r="182" s="1" customFormat="1" ht="17.25" customHeight="1" spans="1:13">
      <c r="A182" s="41" t="s">
        <v>178</v>
      </c>
      <c r="B182" s="39">
        <f>B4-B124-B125-B126-B127-B128-B129-B130-B131-B132-B133-B134-B136-B138-B144-B155-B169</f>
        <v>880548</v>
      </c>
      <c r="C182" s="39">
        <f>C4-C124-C125-C126-C127-C128-C129-C130-C131-C132-C133-C134-C136-C138-C144-C155-C169</f>
        <v>313826</v>
      </c>
      <c r="D182" s="39">
        <f t="shared" ref="D182:J182" si="32">D4-D124-D125-D126-D127-D128-D129-D130-D131-D132-D133-D134-D136-D138-D144-D155-D169</f>
        <v>148368</v>
      </c>
      <c r="E182" s="39">
        <f t="shared" si="32"/>
        <v>257398</v>
      </c>
      <c r="F182" s="39">
        <f t="shared" si="32"/>
        <v>185043</v>
      </c>
      <c r="G182" s="39">
        <f t="shared" si="32"/>
        <v>52749</v>
      </c>
      <c r="H182" s="39">
        <f t="shared" si="32"/>
        <v>69001</v>
      </c>
      <c r="I182" s="39">
        <f t="shared" si="32"/>
        <v>35605</v>
      </c>
      <c r="J182" s="39">
        <f t="shared" si="32"/>
        <v>748164</v>
      </c>
      <c r="L182" s="25"/>
      <c r="M182" s="25"/>
    </row>
    <row r="183" s="3" customFormat="1" ht="17.25" customHeight="1" spans="1:10">
      <c r="A183" s="41" t="s">
        <v>179</v>
      </c>
      <c r="B183" s="39">
        <f>B4-B155-B169</f>
        <v>1143628</v>
      </c>
      <c r="C183" s="39">
        <f>C4-C155-C169</f>
        <v>437479</v>
      </c>
      <c r="D183" s="39">
        <f t="shared" ref="D183:J183" si="33">D4-D155-D169</f>
        <v>195605</v>
      </c>
      <c r="E183" s="39">
        <f t="shared" si="33"/>
        <v>301356</v>
      </c>
      <c r="F183" s="39">
        <f t="shared" si="33"/>
        <v>209339</v>
      </c>
      <c r="G183" s="39">
        <f t="shared" si="33"/>
        <v>66745</v>
      </c>
      <c r="H183" s="39">
        <f t="shared" si="33"/>
        <v>78573</v>
      </c>
      <c r="I183" s="39">
        <f t="shared" si="33"/>
        <v>35973</v>
      </c>
      <c r="J183" s="39">
        <f t="shared" si="33"/>
        <v>887591</v>
      </c>
    </row>
    <row r="184" s="3" customFormat="1" ht="17.25" customHeight="1" spans="1:10">
      <c r="A184" s="41"/>
      <c r="B184" s="39"/>
      <c r="C184" s="39"/>
      <c r="D184" s="39"/>
      <c r="E184" s="39"/>
      <c r="F184" s="39"/>
      <c r="G184" s="39"/>
      <c r="H184" s="39"/>
      <c r="I184" s="39"/>
      <c r="J184" s="39"/>
    </row>
    <row r="185" s="3" customFormat="1" ht="17.25" customHeight="1" spans="1:12">
      <c r="A185" s="29" t="s">
        <v>180</v>
      </c>
      <c r="B185" s="17">
        <f>+B186+B187+B188+B191+B193+B192</f>
        <v>531362</v>
      </c>
      <c r="C185" s="17">
        <f>+C186+C187+C188+C191+C193+C192</f>
        <v>130117</v>
      </c>
      <c r="D185" s="17">
        <f t="shared" ref="D185:J185" si="34">+D186+D187+D188+D191+D193+D192</f>
        <v>165519</v>
      </c>
      <c r="E185" s="17">
        <f t="shared" si="34"/>
        <v>31902</v>
      </c>
      <c r="F185" s="17">
        <f t="shared" si="34"/>
        <v>112322</v>
      </c>
      <c r="G185" s="17">
        <f t="shared" si="34"/>
        <v>10029</v>
      </c>
      <c r="H185" s="17">
        <f t="shared" si="34"/>
        <v>325</v>
      </c>
      <c r="I185" s="17">
        <f t="shared" si="34"/>
        <v>81148</v>
      </c>
      <c r="J185" s="17">
        <f t="shared" si="34"/>
        <v>401245</v>
      </c>
      <c r="L185" s="43"/>
    </row>
    <row r="186" s="1" customFormat="1" ht="17.25" customHeight="1" spans="1:10">
      <c r="A186" s="29" t="s">
        <v>181</v>
      </c>
      <c r="B186" s="39">
        <f>C186+D186+E186+F186+G186+H186+I186</f>
        <v>412110</v>
      </c>
      <c r="C186" s="17">
        <v>111694</v>
      </c>
      <c r="D186" s="17">
        <v>165208</v>
      </c>
      <c r="E186" s="17">
        <v>31124</v>
      </c>
      <c r="F186" s="17">
        <v>16000</v>
      </c>
      <c r="G186" s="17">
        <v>10000</v>
      </c>
      <c r="H186" s="17"/>
      <c r="I186" s="17">
        <v>78084</v>
      </c>
      <c r="J186" s="17">
        <f t="shared" ref="J186:J211" si="35">D186+E186+F186+G186+H186+I186</f>
        <v>300416</v>
      </c>
    </row>
    <row r="187" s="1" customFormat="1" ht="17.25" customHeight="1" spans="1:12">
      <c r="A187" s="29" t="s">
        <v>182</v>
      </c>
      <c r="B187" s="17">
        <v>2858</v>
      </c>
      <c r="C187" s="17">
        <f t="shared" ref="C187" si="36">B187-D187-E187-F187-G187-H187-I187</f>
        <v>1809</v>
      </c>
      <c r="D187" s="17">
        <v>222</v>
      </c>
      <c r="E187" s="17">
        <v>439</v>
      </c>
      <c r="F187" s="17">
        <v>41</v>
      </c>
      <c r="G187" s="17">
        <v>22</v>
      </c>
      <c r="H187" s="17">
        <v>325</v>
      </c>
      <c r="I187" s="17"/>
      <c r="J187" s="17">
        <f t="shared" si="35"/>
        <v>1049</v>
      </c>
      <c r="L187" s="25"/>
    </row>
    <row r="188" s="1" customFormat="1" ht="17.25" customHeight="1" spans="1:10">
      <c r="A188" s="29" t="s">
        <v>183</v>
      </c>
      <c r="B188" s="17"/>
      <c r="C188" s="17"/>
      <c r="D188" s="17"/>
      <c r="E188" s="17"/>
      <c r="F188" s="17"/>
      <c r="G188" s="17"/>
      <c r="H188" s="17"/>
      <c r="I188" s="17"/>
      <c r="J188" s="17"/>
    </row>
    <row r="189" s="1" customFormat="1" ht="17.25" customHeight="1" spans="1:10">
      <c r="A189" s="29" t="s">
        <v>184</v>
      </c>
      <c r="B189" s="17"/>
      <c r="C189" s="17"/>
      <c r="D189" s="17"/>
      <c r="E189" s="17"/>
      <c r="F189" s="17"/>
      <c r="G189" s="17"/>
      <c r="H189" s="17"/>
      <c r="I189" s="17"/>
      <c r="J189" s="17"/>
    </row>
    <row r="190" s="1" customFormat="1" ht="17.25" customHeight="1" spans="1:10">
      <c r="A190" s="29" t="s">
        <v>185</v>
      </c>
      <c r="B190" s="17"/>
      <c r="C190" s="17"/>
      <c r="D190" s="17"/>
      <c r="E190" s="17"/>
      <c r="F190" s="17"/>
      <c r="G190" s="17"/>
      <c r="H190" s="17"/>
      <c r="I190" s="17"/>
      <c r="J190" s="17"/>
    </row>
    <row r="191" s="1" customFormat="1" ht="17.25" customHeight="1" spans="1:10">
      <c r="A191" s="29" t="s">
        <v>186</v>
      </c>
      <c r="B191" s="17">
        <f>C191+D191+E191+F191+G191+H191+I191</f>
        <v>25894</v>
      </c>
      <c r="C191" s="17">
        <v>16614</v>
      </c>
      <c r="D191" s="17">
        <v>89</v>
      </c>
      <c r="E191" s="17">
        <v>339</v>
      </c>
      <c r="F191" s="17">
        <v>5781</v>
      </c>
      <c r="G191" s="17">
        <v>7</v>
      </c>
      <c r="H191" s="17"/>
      <c r="I191" s="17">
        <v>3064</v>
      </c>
      <c r="J191" s="17">
        <f t="shared" si="35"/>
        <v>9280</v>
      </c>
    </row>
    <row r="192" s="1" customFormat="1" ht="17.25" customHeight="1" spans="1:10">
      <c r="A192" s="42" t="s">
        <v>187</v>
      </c>
      <c r="B192" s="39">
        <f>C192+D192+E192+F192+G192+H192+I192</f>
        <v>90500</v>
      </c>
      <c r="C192" s="39"/>
      <c r="D192" s="39"/>
      <c r="E192" s="39"/>
      <c r="F192" s="39">
        <v>90500</v>
      </c>
      <c r="G192" s="39"/>
      <c r="H192" s="39"/>
      <c r="I192" s="39"/>
      <c r="J192" s="17">
        <f t="shared" si="35"/>
        <v>90500</v>
      </c>
    </row>
    <row r="193" s="3" customFormat="1" ht="17.25" customHeight="1" spans="1:10">
      <c r="A193" s="29" t="s">
        <v>188</v>
      </c>
      <c r="B193" s="17"/>
      <c r="C193" s="17"/>
      <c r="D193" s="17"/>
      <c r="E193" s="17"/>
      <c r="F193" s="17"/>
      <c r="G193" s="17"/>
      <c r="H193" s="17"/>
      <c r="I193" s="17"/>
      <c r="J193" s="17">
        <f t="shared" si="35"/>
        <v>0</v>
      </c>
    </row>
    <row r="194" s="1" customFormat="1" ht="17.25" customHeight="1" spans="1:10">
      <c r="A194" s="29"/>
      <c r="B194" s="17"/>
      <c r="C194" s="17"/>
      <c r="D194" s="17"/>
      <c r="E194" s="17"/>
      <c r="F194" s="17"/>
      <c r="G194" s="17"/>
      <c r="H194" s="17"/>
      <c r="I194" s="17"/>
      <c r="J194" s="17">
        <f t="shared" si="35"/>
        <v>0</v>
      </c>
    </row>
    <row r="195" s="1" customFormat="1" ht="17.25" customHeight="1" spans="1:10">
      <c r="A195" s="29" t="s">
        <v>189</v>
      </c>
      <c r="B195" s="17">
        <f>B196+B197+B200+B202</f>
        <v>533868</v>
      </c>
      <c r="C195" s="17">
        <f t="shared" ref="C195:I195" si="37">C196+C197+C200+C202</f>
        <v>132623</v>
      </c>
      <c r="D195" s="17">
        <f t="shared" si="37"/>
        <v>165519</v>
      </c>
      <c r="E195" s="17">
        <f t="shared" si="37"/>
        <v>31902</v>
      </c>
      <c r="F195" s="17">
        <f t="shared" si="37"/>
        <v>112322</v>
      </c>
      <c r="G195" s="17">
        <f t="shared" si="37"/>
        <v>10029</v>
      </c>
      <c r="H195" s="17">
        <f t="shared" si="37"/>
        <v>325</v>
      </c>
      <c r="I195" s="17">
        <f t="shared" si="37"/>
        <v>81148</v>
      </c>
      <c r="J195" s="17">
        <f t="shared" si="35"/>
        <v>401245</v>
      </c>
    </row>
    <row r="196" s="1" customFormat="1" ht="17.25" customHeight="1" spans="1:10">
      <c r="A196" s="29" t="s">
        <v>190</v>
      </c>
      <c r="B196" s="17">
        <v>515368</v>
      </c>
      <c r="C196" s="17">
        <v>114123</v>
      </c>
      <c r="D196" s="17">
        <v>165519</v>
      </c>
      <c r="E196" s="17">
        <v>31902</v>
      </c>
      <c r="F196" s="17">
        <v>112322</v>
      </c>
      <c r="G196" s="17">
        <v>10029</v>
      </c>
      <c r="H196" s="17">
        <v>325</v>
      </c>
      <c r="I196" s="17">
        <v>81148</v>
      </c>
      <c r="J196" s="17">
        <f t="shared" si="35"/>
        <v>401245</v>
      </c>
    </row>
    <row r="197" s="1" customFormat="1" ht="17.25" customHeight="1" spans="1:10">
      <c r="A197" s="29" t="s">
        <v>191</v>
      </c>
      <c r="B197" s="17">
        <f t="shared" ref="B197:I197" si="38">SUM(B198:B198)</f>
        <v>0</v>
      </c>
      <c r="C197" s="17">
        <f t="shared" si="38"/>
        <v>0</v>
      </c>
      <c r="D197" s="17">
        <f t="shared" si="38"/>
        <v>0</v>
      </c>
      <c r="E197" s="17">
        <f t="shared" si="38"/>
        <v>0</v>
      </c>
      <c r="F197" s="17">
        <f t="shared" si="38"/>
        <v>0</v>
      </c>
      <c r="G197" s="17">
        <f t="shared" si="38"/>
        <v>0</v>
      </c>
      <c r="H197" s="17">
        <f t="shared" si="38"/>
        <v>0</v>
      </c>
      <c r="I197" s="17">
        <f t="shared" si="38"/>
        <v>0</v>
      </c>
      <c r="J197" s="17">
        <f t="shared" si="35"/>
        <v>0</v>
      </c>
    </row>
    <row r="198" s="1" customFormat="1" ht="17.25" customHeight="1" spans="1:10">
      <c r="A198" s="29" t="s">
        <v>192</v>
      </c>
      <c r="B198" s="17"/>
      <c r="C198" s="17"/>
      <c r="D198" s="17"/>
      <c r="E198" s="17"/>
      <c r="F198" s="17"/>
      <c r="G198" s="17"/>
      <c r="H198" s="17"/>
      <c r="I198" s="17"/>
      <c r="J198" s="17">
        <f t="shared" si="35"/>
        <v>0</v>
      </c>
    </row>
    <row r="199" s="1" customFormat="1" ht="17.25" customHeight="1" spans="1:10">
      <c r="A199" s="29"/>
      <c r="B199" s="17"/>
      <c r="C199" s="17"/>
      <c r="D199" s="17"/>
      <c r="E199" s="17"/>
      <c r="F199" s="17"/>
      <c r="G199" s="17"/>
      <c r="H199" s="17"/>
      <c r="I199" s="17"/>
      <c r="J199" s="17">
        <f t="shared" si="35"/>
        <v>0</v>
      </c>
    </row>
    <row r="200" s="1" customFormat="1" ht="17.25" customHeight="1" spans="1:10">
      <c r="A200" s="29" t="s">
        <v>193</v>
      </c>
      <c r="B200" s="17">
        <f>C200+D200+E200+F200+G200+H200+I200</f>
        <v>18500</v>
      </c>
      <c r="C200" s="17">
        <v>18500</v>
      </c>
      <c r="D200" s="17">
        <f>D201</f>
        <v>0</v>
      </c>
      <c r="E200" s="17">
        <f>E201</f>
        <v>0</v>
      </c>
      <c r="F200" s="17"/>
      <c r="G200" s="17"/>
      <c r="H200" s="17"/>
      <c r="I200" s="17"/>
      <c r="J200" s="17">
        <f t="shared" si="35"/>
        <v>0</v>
      </c>
    </row>
    <row r="201" s="1" customFormat="1" ht="17.25" customHeight="1" spans="1:10">
      <c r="A201" s="42" t="s">
        <v>194</v>
      </c>
      <c r="B201" s="39">
        <f>SUM(C201:I201)</f>
        <v>0</v>
      </c>
      <c r="C201" s="39"/>
      <c r="D201" s="39"/>
      <c r="E201" s="39"/>
      <c r="F201" s="39"/>
      <c r="G201" s="39"/>
      <c r="H201" s="39"/>
      <c r="I201" s="39"/>
      <c r="J201" s="17">
        <f t="shared" si="35"/>
        <v>0</v>
      </c>
    </row>
    <row r="202" s="3" customFormat="1" ht="17.25" customHeight="1" spans="1:10">
      <c r="A202" s="29" t="s">
        <v>195</v>
      </c>
      <c r="B202" s="17"/>
      <c r="C202" s="17"/>
      <c r="D202" s="17"/>
      <c r="E202" s="17"/>
      <c r="F202" s="17"/>
      <c r="G202" s="17"/>
      <c r="H202" s="17"/>
      <c r="I202" s="17"/>
      <c r="J202" s="17">
        <f t="shared" si="35"/>
        <v>0</v>
      </c>
    </row>
    <row r="203" s="1" customFormat="1" ht="17.25" customHeight="1" spans="1:10">
      <c r="A203" s="29"/>
      <c r="B203" s="17"/>
      <c r="C203" s="17"/>
      <c r="D203" s="17"/>
      <c r="E203" s="17"/>
      <c r="F203" s="17"/>
      <c r="G203" s="17"/>
      <c r="H203" s="17"/>
      <c r="I203" s="17"/>
      <c r="J203" s="17">
        <f t="shared" si="35"/>
        <v>0</v>
      </c>
    </row>
    <row r="204" s="1" customFormat="1" ht="17.25" customHeight="1" spans="1:10">
      <c r="A204" s="29" t="s">
        <v>196</v>
      </c>
      <c r="B204" s="17">
        <f t="shared" ref="B204:I204" si="39">+B185-B195</f>
        <v>-2506</v>
      </c>
      <c r="C204" s="17">
        <f t="shared" si="39"/>
        <v>-2506</v>
      </c>
      <c r="D204" s="17">
        <f t="shared" si="39"/>
        <v>0</v>
      </c>
      <c r="E204" s="17">
        <f t="shared" si="39"/>
        <v>0</v>
      </c>
      <c r="F204" s="17">
        <f t="shared" si="39"/>
        <v>0</v>
      </c>
      <c r="G204" s="17">
        <f t="shared" si="39"/>
        <v>0</v>
      </c>
      <c r="H204" s="17">
        <f t="shared" si="39"/>
        <v>0</v>
      </c>
      <c r="I204" s="17">
        <f t="shared" si="39"/>
        <v>0</v>
      </c>
      <c r="J204" s="17">
        <f t="shared" si="35"/>
        <v>0</v>
      </c>
    </row>
    <row r="205" s="1" customFormat="1" ht="17.25" customHeight="1" spans="1:10">
      <c r="A205" s="29" t="s">
        <v>197</v>
      </c>
      <c r="B205" s="17">
        <f>SUM(C205:I205)</f>
        <v>0</v>
      </c>
      <c r="C205" s="17"/>
      <c r="D205" s="17"/>
      <c r="E205" s="17"/>
      <c r="F205" s="17"/>
      <c r="G205" s="17"/>
      <c r="H205" s="17"/>
      <c r="I205" s="17"/>
      <c r="J205" s="17">
        <f t="shared" si="35"/>
        <v>0</v>
      </c>
    </row>
    <row r="206" s="1" customFormat="1" ht="17.25" customHeight="1" spans="1:10">
      <c r="A206" s="29" t="s">
        <v>198</v>
      </c>
      <c r="B206" s="17">
        <f>SUM(C206:I206)</f>
        <v>0</v>
      </c>
      <c r="C206" s="17"/>
      <c r="D206" s="17"/>
      <c r="E206" s="17"/>
      <c r="F206" s="17"/>
      <c r="G206" s="17"/>
      <c r="H206" s="17"/>
      <c r="I206" s="17"/>
      <c r="J206" s="17">
        <f t="shared" si="35"/>
        <v>0</v>
      </c>
    </row>
    <row r="207" s="1" customFormat="1" ht="17.25" customHeight="1" spans="1:10">
      <c r="A207" s="29" t="s">
        <v>197</v>
      </c>
      <c r="B207" s="17">
        <f>SUM(C207:I207)</f>
        <v>0</v>
      </c>
      <c r="C207" s="17"/>
      <c r="D207" s="17"/>
      <c r="E207" s="17"/>
      <c r="F207" s="17"/>
      <c r="G207" s="17"/>
      <c r="H207" s="17"/>
      <c r="I207" s="17"/>
      <c r="J207" s="17">
        <f t="shared" si="35"/>
        <v>0</v>
      </c>
    </row>
    <row r="208" s="1" customFormat="1" ht="17.25" customHeight="1" spans="1:10">
      <c r="A208" s="29" t="s">
        <v>177</v>
      </c>
      <c r="B208" s="17"/>
      <c r="C208" s="17" t="s">
        <v>199</v>
      </c>
      <c r="D208" s="17"/>
      <c r="E208" s="17"/>
      <c r="F208" s="17"/>
      <c r="G208" s="17"/>
      <c r="H208" s="17"/>
      <c r="I208" s="17"/>
      <c r="J208" s="17">
        <f t="shared" si="35"/>
        <v>0</v>
      </c>
    </row>
    <row r="209" s="1" customFormat="1" ht="17.25" customHeight="1" spans="1:10">
      <c r="A209" s="29" t="s">
        <v>197</v>
      </c>
      <c r="B209" s="17">
        <f>SUM(C209:I209)</f>
        <v>0</v>
      </c>
      <c r="C209" s="17"/>
      <c r="D209" s="17"/>
      <c r="E209" s="17"/>
      <c r="F209" s="17"/>
      <c r="G209" s="17"/>
      <c r="H209" s="17"/>
      <c r="I209" s="17"/>
      <c r="J209" s="17">
        <f t="shared" si="35"/>
        <v>0</v>
      </c>
    </row>
    <row r="210" s="1" customFormat="1" ht="17.25" customHeight="1" spans="1:10">
      <c r="A210" s="44" t="s">
        <v>200</v>
      </c>
      <c r="B210" s="17">
        <f t="shared" ref="B210:I210" si="40">B185-B197-B200-B202</f>
        <v>512862</v>
      </c>
      <c r="C210" s="17">
        <f t="shared" si="40"/>
        <v>111617</v>
      </c>
      <c r="D210" s="17">
        <f t="shared" si="40"/>
        <v>165519</v>
      </c>
      <c r="E210" s="17">
        <f t="shared" si="40"/>
        <v>31902</v>
      </c>
      <c r="F210" s="17">
        <f t="shared" si="40"/>
        <v>112322</v>
      </c>
      <c r="G210" s="17">
        <f t="shared" si="40"/>
        <v>10029</v>
      </c>
      <c r="H210" s="17">
        <f t="shared" si="40"/>
        <v>325</v>
      </c>
      <c r="I210" s="17">
        <f t="shared" si="40"/>
        <v>81148</v>
      </c>
      <c r="J210" s="17">
        <f t="shared" si="35"/>
        <v>401245</v>
      </c>
    </row>
    <row r="211" s="1" customFormat="1" ht="17.25" customHeight="1" spans="1:10">
      <c r="A211" s="29"/>
      <c r="B211" s="17"/>
      <c r="C211" s="17"/>
      <c r="D211" s="17"/>
      <c r="E211" s="17"/>
      <c r="F211" s="17"/>
      <c r="G211" s="17"/>
      <c r="H211" s="17"/>
      <c r="I211" s="17"/>
      <c r="J211" s="17">
        <f t="shared" si="35"/>
        <v>0</v>
      </c>
    </row>
    <row r="212" s="1" customFormat="1" ht="17.25" customHeight="1" spans="1:10">
      <c r="A212" s="29" t="s">
        <v>201</v>
      </c>
      <c r="B212" s="17">
        <f>C212+D212+E212+F212+G212+H212+I212</f>
        <v>9515</v>
      </c>
      <c r="C212" s="17">
        <f>C213+C214+C215</f>
        <v>1648</v>
      </c>
      <c r="D212" s="17">
        <f t="shared" ref="D212:I212" si="41">D213+D214+D215</f>
        <v>0</v>
      </c>
      <c r="E212" s="17">
        <f t="shared" si="41"/>
        <v>0</v>
      </c>
      <c r="F212" s="17">
        <f t="shared" si="41"/>
        <v>7867</v>
      </c>
      <c r="G212" s="17">
        <f t="shared" si="41"/>
        <v>0</v>
      </c>
      <c r="H212" s="17">
        <f t="shared" si="41"/>
        <v>0</v>
      </c>
      <c r="I212" s="17">
        <f t="shared" si="41"/>
        <v>0</v>
      </c>
      <c r="J212" s="17">
        <f>SUM(D212:I212)</f>
        <v>7867</v>
      </c>
    </row>
    <row r="213" s="1" customFormat="1" ht="17.25" customHeight="1" spans="1:10">
      <c r="A213" s="29" t="s">
        <v>181</v>
      </c>
      <c r="B213" s="17">
        <f t="shared" ref="B213:B214" si="42">C213+D213+E213+F213+G213+H213+I213</f>
        <v>3200</v>
      </c>
      <c r="C213" s="29">
        <v>1200</v>
      </c>
      <c r="D213" s="29"/>
      <c r="E213" s="29"/>
      <c r="F213" s="29">
        <v>2000</v>
      </c>
      <c r="G213" s="29"/>
      <c r="H213" s="29"/>
      <c r="I213" s="29"/>
      <c r="J213" s="17">
        <f t="shared" ref="J213:J220" si="43">SUM(D213:I213)</f>
        <v>2000</v>
      </c>
    </row>
    <row r="214" s="1" customFormat="1" ht="17.25" customHeight="1" spans="1:10">
      <c r="A214" s="29" t="s">
        <v>182</v>
      </c>
      <c r="B214" s="17">
        <f t="shared" si="42"/>
        <v>447</v>
      </c>
      <c r="C214" s="45">
        <v>447</v>
      </c>
      <c r="D214" s="29"/>
      <c r="E214" s="29"/>
      <c r="F214" s="45"/>
      <c r="G214" s="45"/>
      <c r="H214" s="45"/>
      <c r="I214" s="29"/>
      <c r="J214" s="17">
        <f t="shared" si="43"/>
        <v>0</v>
      </c>
    </row>
    <row r="215" s="1" customFormat="1" ht="17.25" customHeight="1" spans="1:10">
      <c r="A215" s="29" t="s">
        <v>202</v>
      </c>
      <c r="B215" s="17">
        <v>5868</v>
      </c>
      <c r="C215" s="45">
        <f>B215-J215</f>
        <v>1</v>
      </c>
      <c r="D215" s="29"/>
      <c r="E215" s="29"/>
      <c r="F215" s="29">
        <v>5867</v>
      </c>
      <c r="G215" s="29"/>
      <c r="H215" s="29"/>
      <c r="I215" s="29"/>
      <c r="J215" s="17">
        <f t="shared" si="43"/>
        <v>5867</v>
      </c>
    </row>
    <row r="216" s="1" customFormat="1" ht="17.25" customHeight="1" spans="1:10">
      <c r="A216" s="29"/>
      <c r="B216" s="29"/>
      <c r="C216" s="29"/>
      <c r="D216" s="29"/>
      <c r="E216" s="29"/>
      <c r="F216" s="29"/>
      <c r="G216" s="29"/>
      <c r="H216" s="29"/>
      <c r="I216" s="29"/>
      <c r="J216" s="17">
        <f t="shared" si="43"/>
        <v>0</v>
      </c>
    </row>
    <row r="217" s="1" customFormat="1" ht="17.25" customHeight="1" spans="1:10">
      <c r="A217" s="29" t="s">
        <v>203</v>
      </c>
      <c r="B217" s="45">
        <f>B218+B219+B220</f>
        <v>9515</v>
      </c>
      <c r="C217" s="45">
        <f>C218+C219+C220</f>
        <v>1648</v>
      </c>
      <c r="D217" s="45">
        <f t="shared" ref="D217:F217" si="44">D218+D219+D220</f>
        <v>0</v>
      </c>
      <c r="E217" s="45">
        <f t="shared" si="44"/>
        <v>0</v>
      </c>
      <c r="F217" s="45">
        <f t="shared" si="44"/>
        <v>7867</v>
      </c>
      <c r="G217" s="29"/>
      <c r="H217" s="29"/>
      <c r="I217" s="29"/>
      <c r="J217" s="17">
        <f t="shared" si="43"/>
        <v>7867</v>
      </c>
    </row>
    <row r="218" s="1" customFormat="1" ht="17.25" customHeight="1" spans="1:10">
      <c r="A218" s="29" t="s">
        <v>190</v>
      </c>
      <c r="B218" s="17">
        <v>9515</v>
      </c>
      <c r="C218" s="45">
        <v>1648</v>
      </c>
      <c r="D218" s="29"/>
      <c r="E218" s="29"/>
      <c r="F218" s="29">
        <v>7867</v>
      </c>
      <c r="G218" s="29"/>
      <c r="H218" s="29"/>
      <c r="I218" s="29"/>
      <c r="J218" s="17">
        <f t="shared" si="43"/>
        <v>7867</v>
      </c>
    </row>
    <row r="219" s="1" customFormat="1" ht="17.25" customHeight="1" spans="1:10">
      <c r="A219" s="29" t="s">
        <v>191</v>
      </c>
      <c r="B219" s="17"/>
      <c r="C219" s="45"/>
      <c r="D219" s="29"/>
      <c r="E219" s="29"/>
      <c r="F219" s="29"/>
      <c r="G219" s="29"/>
      <c r="H219" s="29"/>
      <c r="I219" s="29"/>
      <c r="J219" s="17">
        <f t="shared" si="43"/>
        <v>0</v>
      </c>
    </row>
    <row r="220" s="1" customFormat="1" ht="17.25" customHeight="1" spans="1:10">
      <c r="A220" s="29" t="s">
        <v>204</v>
      </c>
      <c r="B220" s="17"/>
      <c r="C220" s="45"/>
      <c r="D220" s="29"/>
      <c r="E220" s="29"/>
      <c r="F220" s="29"/>
      <c r="G220" s="29"/>
      <c r="H220" s="29"/>
      <c r="I220" s="29"/>
      <c r="J220" s="17">
        <f t="shared" si="43"/>
        <v>0</v>
      </c>
    </row>
    <row r="221" s="1" customFormat="1" ht="17.25" customHeight="1" spans="1:10">
      <c r="A221" s="29"/>
      <c r="B221" s="29"/>
      <c r="C221" s="29"/>
      <c r="D221" s="29"/>
      <c r="E221" s="29"/>
      <c r="F221" s="29"/>
      <c r="G221" s="29"/>
      <c r="H221" s="29"/>
      <c r="I221" s="29"/>
      <c r="J221" s="17"/>
    </row>
    <row r="222" s="1" customFormat="1" ht="17.25" customHeight="1" spans="1:10">
      <c r="A222" s="29" t="s">
        <v>205</v>
      </c>
      <c r="B222" s="17">
        <f>B212-B217</f>
        <v>0</v>
      </c>
      <c r="C222" s="17">
        <f t="shared" ref="C222:I222" si="45">C212-C217</f>
        <v>0</v>
      </c>
      <c r="D222" s="17">
        <f t="shared" si="45"/>
        <v>0</v>
      </c>
      <c r="E222" s="17">
        <f t="shared" si="45"/>
        <v>0</v>
      </c>
      <c r="F222" s="17">
        <f t="shared" si="45"/>
        <v>0</v>
      </c>
      <c r="G222" s="17">
        <f t="shared" si="45"/>
        <v>0</v>
      </c>
      <c r="H222" s="17">
        <f t="shared" si="45"/>
        <v>0</v>
      </c>
      <c r="I222" s="17">
        <f t="shared" si="45"/>
        <v>0</v>
      </c>
      <c r="J222" s="17">
        <f t="shared" ref="J222:J227" si="46">D222+E222+F222+G222+H222+I222</f>
        <v>0</v>
      </c>
    </row>
    <row r="223" s="1" customFormat="1" ht="17.25" customHeight="1" spans="1:10">
      <c r="A223" s="29" t="s">
        <v>197</v>
      </c>
      <c r="B223" s="17">
        <f>C223+D223+E223+F223+G223+H223+I223</f>
        <v>0</v>
      </c>
      <c r="C223" s="29"/>
      <c r="D223" s="29"/>
      <c r="E223" s="29"/>
      <c r="F223" s="29"/>
      <c r="G223" s="29"/>
      <c r="H223" s="29"/>
      <c r="I223" s="29"/>
      <c r="J223" s="17">
        <f t="shared" si="46"/>
        <v>0</v>
      </c>
    </row>
    <row r="224" s="1" customFormat="1" ht="17.25" customHeight="1" spans="1:10">
      <c r="A224" s="29" t="s">
        <v>198</v>
      </c>
      <c r="B224" s="17">
        <f>C224+D224+E224+F224+G224+H224+I224</f>
        <v>0</v>
      </c>
      <c r="C224" s="29"/>
      <c r="D224" s="29"/>
      <c r="E224" s="29"/>
      <c r="F224" s="29"/>
      <c r="G224" s="29"/>
      <c r="H224" s="29"/>
      <c r="I224" s="29"/>
      <c r="J224" s="17">
        <f t="shared" si="46"/>
        <v>0</v>
      </c>
    </row>
    <row r="225" s="1" customFormat="1" ht="17.25" customHeight="1" spans="1:10">
      <c r="A225" s="29" t="s">
        <v>197</v>
      </c>
      <c r="B225" s="17">
        <f>C225+D225+E225+F225+G225+H225+I225</f>
        <v>0</v>
      </c>
      <c r="C225" s="29"/>
      <c r="D225" s="29"/>
      <c r="E225" s="29"/>
      <c r="F225" s="29"/>
      <c r="G225" s="29"/>
      <c r="H225" s="29"/>
      <c r="I225" s="29"/>
      <c r="J225" s="17">
        <f t="shared" si="46"/>
        <v>0</v>
      </c>
    </row>
    <row r="226" s="1" customFormat="1" ht="17.25" customHeight="1" spans="1:10">
      <c r="A226" s="29" t="s">
        <v>177</v>
      </c>
      <c r="B226" s="17">
        <f>C226+D226+E226+F226+G226+H226+I226</f>
        <v>0</v>
      </c>
      <c r="C226" s="29"/>
      <c r="D226" s="29"/>
      <c r="E226" s="29"/>
      <c r="F226" s="29"/>
      <c r="G226" s="29"/>
      <c r="H226" s="29"/>
      <c r="I226" s="29"/>
      <c r="J226" s="17">
        <f t="shared" si="46"/>
        <v>0</v>
      </c>
    </row>
    <row r="227" s="1" customFormat="1" ht="17.25" customHeight="1" spans="1:10">
      <c r="A227" s="29" t="s">
        <v>197</v>
      </c>
      <c r="B227" s="17">
        <f>C227+D227+E227+F227+G227+H227+I227</f>
        <v>0</v>
      </c>
      <c r="C227" s="29"/>
      <c r="D227" s="29"/>
      <c r="E227" s="29"/>
      <c r="F227" s="29"/>
      <c r="G227" s="29"/>
      <c r="H227" s="29"/>
      <c r="I227" s="29"/>
      <c r="J227" s="17">
        <f t="shared" si="46"/>
        <v>0</v>
      </c>
    </row>
  </sheetData>
  <pageMargins left="0.433070866141732" right="0.433070866141732" top="0.511811023622047" bottom="0.511811023622047" header="0.31496062992126" footer="0.31496062992126"/>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周文如</cp:lastModifiedBy>
  <dcterms:created xsi:type="dcterms:W3CDTF">2021-03-22T07:33:00Z</dcterms:created>
  <dcterms:modified xsi:type="dcterms:W3CDTF">2021-03-22T08:43:39Z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